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5/PROCESOS/Negocicaciones_Garantías/Cuadro de Margenes/Marzo2025/"/>
    </mc:Choice>
  </mc:AlternateContent>
  <xr:revisionPtr revIDLastSave="695" documentId="13_ncr:1_{044002C2-0EA8-42F0-84B9-3A8056D95CDB}" xr6:coauthVersionLast="47" xr6:coauthVersionMax="47" xr10:uidLastSave="{9B1ECEBB-F99F-4A6E-A181-B7EF1C7D500C}"/>
  <bookViews>
    <workbookView xWindow="28690" yWindow="-110" windowWidth="29020" windowHeight="1570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márgenes'!$J$1:$K$496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3" i="1" l="1"/>
  <c r="J494" i="1"/>
  <c r="J495" i="1"/>
  <c r="J496" i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P29" i="1"/>
  <c r="Q27" i="1" s="1"/>
  <c r="Q29" i="1" s="1"/>
  <c r="E493" i="1"/>
  <c r="F493" i="1" s="1"/>
  <c r="E494" i="1"/>
  <c r="F494" i="1" s="1"/>
  <c r="K494" i="1" s="1"/>
  <c r="E495" i="1"/>
  <c r="F495" i="1" s="1"/>
  <c r="K495" i="1" s="1"/>
  <c r="E496" i="1"/>
  <c r="F496" i="1" s="1"/>
  <c r="K496" i="1" s="1"/>
  <c r="P18" i="1"/>
  <c r="Q28" i="1" l="1"/>
  <c r="K493" i="1"/>
  <c r="P17" i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<sst xmlns="http://schemas.openxmlformats.org/spreadsheetml/2006/main" count="1161" uniqueCount="572">
  <si>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</si>
  <si>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</si>
  <si>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</si>
  <si>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</si>
  <si>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</si>
  <si>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</si>
  <si>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</si>
  <si>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</si>
  <si>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</si>
  <si>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</si>
  <si>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</si>
  <si>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</si>
  <si>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</si>
  <si>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</si>
  <si>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</si>
  <si>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</si>
  <si>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</si>
  <si>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</si>
  <si>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</si>
  <si>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</si>
  <si>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</si>
  <si>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</si>
  <si>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</si>
  <si>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</si>
  <si>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</si>
  <si>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</si>
  <si>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</si>
  <si>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</si>
  <si>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</si>
  <si>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</si>
  <si>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</si>
  <si>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</si>
  <si>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</si>
  <si>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</si>
  <si>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</si>
  <si>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</si>
  <si>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</si>
  <si>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</si>
  <si>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</si>
  <si>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</si>
  <si>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</si>
  <si>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</si>
  <si>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</si>
  <si>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</si>
  <si>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</si>
  <si>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</si>
  <si>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</si>
  <si>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</si>
  <si>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</si>
  <si>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</si>
  <si>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</si>
  <si>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</si>
  <si>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</si>
  <si>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</si>
  <si>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</si>
  <si>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</si>
  <si>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</si>
  <si>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</si>
  <si>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</si>
  <si>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</si>
  <si>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</si>
  <si>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</si>
  <si>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</si>
  <si>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</si>
  <si>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</si>
  <si>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</si>
  <si>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</si>
  <si>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</si>
  <si>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</si>
  <si>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</si>
  <si>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</si>
  <si>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</si>
  <si>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</si>
  <si>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</si>
  <si>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</si>
  <si>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</si>
  <si>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</si>
  <si>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</si>
  <si>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</si>
  <si>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</si>
  <si>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</si>
  <si>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</si>
  <si>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</si>
  <si>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</si>
  <si>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</si>
  <si>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</si>
  <si>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</si>
  <si>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</si>
  <si>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</si>
  <si>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</si>
  <si>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</si>
  <si>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</si>
  <si>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</si>
  <si>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</si>
  <si>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</si>
  <si>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</si>
  <si>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</si>
  <si>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</si>
  <si>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</si>
  <si>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</si>
  <si>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</si>
  <si>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</si>
  <si>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</si>
  <si>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</si>
  <si>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</si>
  <si>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</si>
  <si>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</si>
  <si>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</si>
  <si>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</si>
  <si>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</si>
  <si>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</si>
  <si>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</si>
  <si>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</si>
  <si>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</si>
  <si>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</si>
  <si>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</si>
  <si>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</si>
  <si>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</si>
  <si>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</si>
  <si>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</si>
  <si>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</si>
  <si>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</si>
  <si>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</si>
  <si>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</si>
  <si>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</si>
  <si>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</si>
  <si>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</si>
  <si>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</si>
  <si>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</si>
  <si>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</si>
  <si>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</si>
  <si>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</si>
  <si>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</si>
  <si>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</si>
  <si>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</si>
  <si>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</si>
  <si>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</si>
  <si>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</si>
  <si>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</si>
  <si>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</si>
  <si>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</si>
  <si>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</si>
  <si>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</si>
  <si>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</si>
  <si>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</si>
  <si>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</si>
  <si>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</si>
  <si>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</si>
  <si>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</si>
  <si>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</si>
  <si>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</si>
  <si>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</si>
  <si>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</si>
  <si>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</si>
  <si>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</si>
  <si>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</si>
  <si>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</si>
  <si>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</si>
  <si>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</si>
  <si>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</si>
  <si>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</si>
  <si>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</si>
  <si>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</si>
  <si>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</si>
  <si>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</si>
  <si>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</si>
  <si>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</si>
  <si>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</si>
  <si>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</si>
  <si>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</si>
  <si>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</si>
  <si>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</si>
  <si>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</si>
  <si>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</si>
  <si>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</si>
  <si>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</si>
  <si>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</si>
  <si>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</si>
  <si>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</si>
  <si>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</si>
  <si>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</si>
  <si>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</si>
  <si>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</si>
  <si>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</si>
  <si>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</si>
  <si>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</si>
  <si>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</si>
  <si>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</si>
  <si>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</si>
  <si>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</si>
  <si>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</si>
  <si>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</si>
  <si>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</si>
  <si>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</si>
  <si>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</si>
  <si>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</si>
  <si>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</si>
  <si>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</si>
  <si>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</si>
  <si>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</si>
  <si>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</si>
  <si>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</si>
  <si>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</si>
  <si>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</si>
  <si>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</si>
  <si>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</si>
  <si>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</si>
  <si>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</si>
  <si>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</si>
  <si>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</si>
  <si>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</si>
  <si>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</si>
  <si>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</si>
  <si>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</si>
  <si>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</si>
  <si>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</si>
  <si>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</si>
  <si>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</si>
  <si>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</si>
  <si>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</si>
  <si>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</si>
  <si>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</si>
  <si>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</si>
  <si>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</si>
  <si>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</si>
  <si>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</si>
  <si>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</si>
  <si>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</si>
  <si>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</si>
  <si>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</si>
  <si>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</si>
  <si>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</si>
  <si>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</si>
  <si>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</si>
  <si>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</si>
  <si>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</si>
  <si>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</si>
  <si>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</si>
  <si>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</si>
  <si>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</si>
  <si>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</si>
  <si>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</si>
  <si>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</si>
  <si>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</si>
  <si>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</si>
  <si>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</si>
  <si>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</si>
  <si>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</si>
  <si>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</si>
  <si>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</si>
  <si>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</si>
  <si>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</si>
  <si>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</si>
  <si>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</si>
  <si>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</si>
  <si>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</si>
  <si>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</si>
  <si>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</si>
  <si>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</si>
  <si>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</si>
  <si>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</si>
  <si>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</si>
  <si>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</si>
  <si>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</si>
  <si>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</si>
  <si>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</si>
  <si>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</si>
  <si>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</si>
  <si>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</si>
  <si>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</si>
  <si>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</si>
  <si>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</si>
  <si>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</si>
  <si>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</si>
  <si>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</si>
  <si>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</si>
  <si>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</si>
  <si>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</si>
  <si>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</si>
  <si>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</si>
  <si>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</si>
  <si>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</si>
  <si>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</si>
  <si>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</si>
  <si>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</si>
  <si>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</si>
  <si>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</si>
  <si>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</si>
  <si>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</si>
  <si>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</si>
  <si>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</si>
  <si>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</si>
  <si>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</si>
  <si>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</si>
  <si>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</si>
  <si>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</si>
  <si>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</si>
  <si>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</si>
  <si>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</si>
  <si>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</si>
  <si>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</si>
  <si>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</si>
  <si>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</si>
  <si>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</si>
  <si>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</si>
  <si>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</si>
  <si>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</si>
  <si>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</si>
  <si>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</si>
  <si>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</si>
  <si>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</si>
  <si>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</si>
  <si>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</si>
  <si>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</si>
  <si>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</si>
  <si>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</si>
  <si>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</si>
  <si>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</si>
  <si>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</si>
  <si>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</si>
  <si>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</si>
  <si>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</si>
  <si>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</si>
  <si>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</si>
  <si>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</si>
  <si>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</si>
  <si>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</si>
  <si>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</si>
  <si>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</si>
  <si>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</si>
  <si>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</si>
  <si>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</si>
  <si>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</si>
  <si>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</si>
  <si>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</si>
  <si>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</si>
  <si>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</si>
  <si>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</si>
  <si>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</si>
  <si>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</si>
  <si>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</si>
  <si>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</si>
  <si>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</si>
  <si>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</si>
  <si>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</si>
  <si>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</si>
  <si>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</si>
  <si>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</si>
  <si>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</si>
  <si>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</si>
  <si>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</si>
  <si>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</si>
  <si>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</si>
  <si>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</si>
  <si>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</si>
  <si>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</si>
  <si>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</si>
  <si>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</si>
  <si>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</si>
  <si>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</si>
  <si>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</si>
  <si>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</si>
  <si>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</si>
  <si>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</si>
  <si>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</si>
  <si>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</si>
  <si>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</si>
  <si>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</si>
  <si>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</si>
  <si>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</si>
  <si>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</si>
  <si>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</si>
  <si>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</si>
  <si>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</si>
  <si>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</si>
  <si>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</si>
  <si>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</si>
  <si>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</si>
  <si>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</si>
  <si>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</si>
  <si>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</si>
  <si>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</si>
  <si>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</si>
  <si>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</si>
  <si>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</si>
  <si>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</si>
  <si>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</si>
  <si>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</si>
  <si>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</si>
  <si>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</si>
  <si>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</si>
  <si>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</si>
  <si>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</si>
  <si>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</si>
  <si>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</si>
  <si>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</si>
  <si>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</si>
  <si>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</si>
  <si>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</si>
  <si>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</si>
  <si>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</si>
  <si>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</si>
  <si>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</si>
  <si>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</si>
  <si>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</si>
  <si>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</si>
  <si>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</si>
  <si>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</si>
  <si>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</si>
  <si>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</si>
  <si>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</si>
  <si>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</si>
  <si>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</si>
  <si>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</si>
  <si>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</si>
  <si>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</si>
  <si>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</si>
  <si>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</si>
  <si>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</si>
  <si>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</si>
  <si>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</si>
  <si>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</si>
  <si>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</si>
  <si>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</si>
  <si>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</si>
  <si>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</si>
  <si>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</si>
  <si>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</si>
  <si>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</si>
  <si>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</si>
  <si>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</si>
  <si>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</si>
  <si>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</si>
  <si>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</si>
  <si>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</si>
  <si>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</si>
  <si>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</si>
  <si>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</si>
  <si>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</si>
  <si>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</si>
  <si>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</si>
  <si>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</si>
  <si>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</si>
  <si>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</si>
  <si>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</si>
  <si>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</si>
  <si>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</si>
  <si>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</si>
  <si>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</si>
  <si>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</si>
  <si>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</si>
  <si>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</si>
  <si>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</si>
  <si>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</si>
  <si>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</si>
  <si>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</si>
  <si>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</si>
  <si>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</si>
  <si>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</si>
  <si>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</si>
  <si>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</si>
  <si>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</si>
  <si>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</si>
  <si>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</si>
  <si>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</si>
  <si>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</si>
  <si>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</si>
  <si>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</si>
  <si>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</si>
  <si>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</si>
  <si>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</si>
  <si>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</si>
  <si>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</si>
  <si>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</si>
  <si>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</si>
  <si>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</si>
  <si>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</si>
  <si>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</si>
  <si>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</si>
  <si>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</si>
  <si>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</si>
  <si>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</si>
  <si>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</si>
  <si>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</si>
  <si>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</si>
  <si>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</si>
  <si>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</si>
  <si>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</si>
  <si>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</si>
  <si>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</si>
  <si>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</si>
  <si>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</si>
  <si>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</si>
  <si>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</si>
  <si>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</si>
  <si>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</si>
  <si>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</si>
  <si>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</si>
  <si>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</si>
  <si>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</si>
  <si>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</si>
  <si>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</si>
  <si>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</si>
  <si>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</si>
  <si>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</si>
  <si>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</si>
  <si>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</si>
  <si>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</si>
  <si>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</si>
  <si>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</si>
  <si>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</si>
  <si>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</si>
  <si>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</si>
  <si>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</si>
  <si>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</si>
  <si>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</si>
  <si>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</si>
  <si>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</si>
  <si>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</si>
  <si>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</si>
  <si>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</si>
  <si>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</si>
  <si>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</si>
  <si>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</si>
  <si>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</si>
  <si>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</si>
  <si>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</si>
  <si>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</si>
  <si>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</si>
  <si>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</si>
  <si>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</si>
  <si>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</si>
  <si>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</si>
  <si>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</si>
  <si>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</si>
  <si>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</si>
  <si>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</si>
  <si>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</si>
  <si>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</si>
  <si>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</si>
  <si>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</si>
  <si>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</si>
  <si>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</si>
  <si>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</si>
  <si>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</si>
  <si>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</si>
  <si>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</si>
  <si>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</si>
  <si>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</si>
  <si>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</si>
  <si>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</si>
  <si>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</si>
  <si>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</si>
  <si>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</si>
  <si>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</si>
  <si>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</si>
  <si>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</si>
  <si>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</si>
  <si>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</si>
  <si>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</si>
  <si>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</si>
  <si>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</si>
  <si>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</si>
  <si>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</si>
  <si>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</si>
  <si>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</si>
  <si>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</si>
  <si>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</si>
  <si>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</si>
  <si>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</si>
  <si>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</si>
  <si>
    <t>ARVEJA VERDE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</si>
</sst>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5" tint="0.399975585192419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1" fillId="0" borderId="10" xfId="1" applyNumberFormat="1" applyFont="1" applyBorder="1"/>
    <xf numFmtId="0" fontId="23" fillId="0" borderId="10" xfId="0" applyFont="1" applyBorder="1"/>
    <xf numFmtId="0" fontId="23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2" fillId="16" borderId="10" xfId="0" applyFont="1" applyFill="1" applyBorder="1"/>
    <xf numFmtId="0" fontId="24" fillId="0" borderId="10" xfId="0" applyFont="1" applyBorder="1"/>
    <xf numFmtId="10" fontId="25" fillId="0" borderId="10" xfId="0" applyNumberFormat="1" applyFont="1" applyBorder="1"/>
    <xf numFmtId="10" fontId="26" fillId="0" borderId="10" xfId="0" applyNumberFormat="1" applyFont="1" applyBorder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10" fontId="1" fillId="17" borderId="10" xfId="1" applyNumberFormat="1" applyFill="1" applyBorder="1" applyProtection="1">
      <protection hidden="1"/>
    </xf>
    <xf numFmtId="9" fontId="1" fillId="17" borderId="10" xfId="1" applyFill="1" applyBorder="1" applyAlignment="1">
      <alignment horizontal="center" vertical="center"/>
    </xf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/>
    <xf numFmtId="10" fontId="0" fillId="17" borderId="10" xfId="0" applyNumberFormat="1" applyFill="1" applyBorder="1"/>
    <xf numFmtId="10" fontId="0" fillId="17" borderId="10" xfId="0" applyNumberFormat="1" applyFill="1" applyBorder="1" applyAlignment="1">
      <alignment horizontal="center"/>
    </xf>
    <xf numFmtId="10" fontId="31" fillId="17" borderId="10" xfId="1" applyNumberFormat="1" applyFont="1" applyFill="1" applyBorder="1"/>
    <xf numFmtId="10" fontId="32" fillId="17" borderId="10" xfId="1" applyNumberFormat="1" applyFont="1" applyFill="1" applyBorder="1"/>
    <xf numFmtId="10" fontId="33" fillId="17" borderId="10" xfId="1" applyNumberFormat="1" applyFont="1" applyFill="1" applyBorder="1"/>
    <xf numFmtId="10" fontId="29" fillId="17" borderId="10" xfId="1" applyNumberFormat="1" applyFont="1" applyFill="1" applyBorder="1"/>
    <xf numFmtId="10" fontId="27" fillId="17" borderId="10" xfId="1" applyNumberFormat="1" applyFont="1" applyFill="1" applyBorder="1"/>
    <xf numFmtId="10" fontId="30" fillId="17" borderId="10" xfId="1" applyNumberFormat="1" applyFont="1" applyFill="1" applyBorder="1"/>
    <xf numFmtId="10" fontId="34" fillId="17" borderId="10" xfId="1" applyNumberFormat="1" applyFont="1" applyFill="1" applyBorder="1"/>
    <xf numFmtId="10" fontId="28" fillId="17" borderId="10" xfId="1" applyNumberFormat="1" applyFont="1" applyFill="1" applyBorder="1"/>
    <xf numFmtId="10" fontId="35" fillId="17" borderId="10" xfId="1" applyNumberFormat="1" applyFont="1" applyFill="1" applyBorder="1"/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18" borderId="10" xfId="0" applyNumberFormat="1" applyFont="1" applyFill="1" applyBorder="1"/>
    <xf numFmtId="0" fontId="0" fillId="18" borderId="10" xfId="0" applyFill="1" applyBorder="1" applyAlignment="1">
      <alignment horizontal="center" vertical="center"/>
    </xf>
    <xf numFmtId="9" fontId="1" fillId="18" borderId="10" xfId="1" applyFill="1" applyBorder="1" applyAlignment="1">
      <alignment horizontal="center" vertical="center"/>
    </xf>
    <xf numFmtId="168" fontId="1" fillId="18" borderId="10" xfId="1" applyNumberFormat="1" applyFill="1" applyBorder="1" applyAlignment="1">
      <alignment horizontal="center" vertical="center"/>
    </xf>
    <xf numFmtId="10" fontId="1" fillId="18" borderId="10" xfId="1" applyNumberFormat="1" applyFill="1" applyBorder="1" applyAlignment="1">
      <alignment horizontal="center" vertical="center"/>
    </xf>
    <xf numFmtId="0" fontId="2" fillId="18" borderId="10" xfId="0" applyFont="1" applyFill="1" applyBorder="1" applyAlignment="1">
      <alignment horizontal="center" vertical="center"/>
    </xf>
    <xf numFmtId="10" fontId="1" fillId="18" borderId="10" xfId="1" applyNumberFormat="1" applyFill="1" applyBorder="1" applyAlignment="1" applyProtection="1">
      <alignment horizontal="center"/>
      <protection hidden="1"/>
    </xf>
    <xf numFmtId="10" fontId="2" fillId="18" borderId="10" xfId="0" applyNumberFormat="1" applyFont="1" applyFill="1" applyBorder="1" applyAlignment="1">
      <alignment horizontal="center"/>
    </xf>
    <xf numFmtId="0" fontId="2" fillId="18" borderId="10" xfId="0" applyFont="1" applyFill="1" applyBorder="1"/>
    <xf numFmtId="0" fontId="0" fillId="18" borderId="0" xfId="0" applyFill="1"/>
    <xf numFmtId="10" fontId="0" fillId="18" borderId="10" xfId="1" applyNumberFormat="1" applyFont="1" applyFill="1" applyBorder="1"/>
    <xf numFmtId="9" fontId="0" fillId="18" borderId="10" xfId="1" applyFont="1" applyFill="1" applyBorder="1"/>
    <xf numFmtId="9" fontId="0" fillId="18" borderId="10" xfId="1" applyFont="1" applyFill="1" applyBorder="1" applyAlignment="1">
      <alignment horizontal="center"/>
    </xf>
    <xf numFmtId="10" fontId="0" fillId="18" borderId="10" xfId="0" applyNumberFormat="1" applyFill="1" applyBorder="1"/>
    <xf numFmtId="10" fontId="1" fillId="18" borderId="10" xfId="0" applyNumberFormat="1" applyFont="1" applyFill="1" applyBorder="1"/>
    <xf numFmtId="10" fontId="0" fillId="18" borderId="10" xfId="0" applyNumberFormat="1" applyFill="1" applyBorder="1" applyAlignment="1">
      <alignment horizontal="center"/>
    </xf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3" t="s">
        <v>152</v>
      </c>
      <c r="C2" s="124"/>
      <c r="D2" s="125"/>
    </row>
    <row r="3" spans="2:4" ht="57.5" hidden="1" thickBot="1" x14ac:dyDescent="0.7">
      <c r="B3" s="6" t="s">
        <v>147</v>
      </c>
      <c r="C3" s="12">
        <v>26</v>
      </c>
      <c r="D3" s="126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45719</v>
      </c>
      <c r="D4" s="127"/>
    </row>
    <row r="5" spans="2:4" ht="15.75" hidden="1" customHeight="1" thickBot="1" x14ac:dyDescent="0.4">
      <c r="B5" s="2" t="s">
        <v>150</v>
      </c>
      <c r="C5" s="10">
        <f ca="1">C4+30</f>
        <v>45749</v>
      </c>
      <c r="D5" s="127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27"/>
    </row>
    <row r="7" spans="2:4" ht="15" hidden="1" thickBot="1" x14ac:dyDescent="0.4">
      <c r="B7" s="1" t="s">
        <v>154</v>
      </c>
      <c r="C7" s="11">
        <f ca="1">C5-C4</f>
        <v>30</v>
      </c>
      <c r="D7" s="128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0" t="s">
        <v>151</v>
      </c>
      <c r="C15" s="121"/>
      <c r="D15" s="122"/>
    </row>
    <row r="16" spans="2:4" ht="52.5" thickBot="1" x14ac:dyDescent="0.65">
      <c r="B16" s="14" t="s">
        <v>148</v>
      </c>
      <c r="C16" s="15" t="s">
        <v>254</v>
      </c>
      <c r="D16" s="129">
        <f>IF(ISERROR(VLOOKUP(C16,$B$26:$B$31,1,0)),VLOOKUP(C16,'Tabla márgenes'!$B$2:$E$1128,4,0),VLOOKUP(C16,'Tabla márgenes'!$B$2:$E$1128,4,0)*VLOOKUP(C16,$B$26:$C$31,2,0))*SQRT(DAYS360(C17,C18)/30)</f>
        <v>5.662916838377087E-3</v>
      </c>
    </row>
    <row r="17" spans="2:5" ht="15" customHeight="1" thickBot="1" x14ac:dyDescent="0.4">
      <c r="B17" s="16" t="s">
        <v>149</v>
      </c>
      <c r="C17" s="17">
        <v>41289</v>
      </c>
      <c r="D17" s="130"/>
    </row>
    <row r="18" spans="2:5" ht="15.75" customHeight="1" thickBot="1" x14ac:dyDescent="0.4">
      <c r="B18" s="18" t="s">
        <v>150</v>
      </c>
      <c r="C18" s="17">
        <v>41320</v>
      </c>
      <c r="D18" s="130"/>
    </row>
    <row r="19" spans="2:5" ht="19.5" customHeight="1" thickBot="1" x14ac:dyDescent="0.5">
      <c r="B19" s="1" t="s">
        <v>143</v>
      </c>
      <c r="C19" s="8">
        <v>129</v>
      </c>
      <c r="D19" s="130"/>
    </row>
    <row r="20" spans="2:5" ht="15" thickBot="1" x14ac:dyDescent="0.4">
      <c r="B20" s="4" t="s">
        <v>154</v>
      </c>
      <c r="C20" s="11">
        <f>DAYS360(C17,C18)</f>
        <v>30</v>
      </c>
      <c r="D20" s="131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2" t="s">
        <v>253</v>
      </c>
      <c r="C24" s="133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6"/>
  <sheetViews>
    <sheetView showGridLines="0" tabSelected="1" zoomScale="71" zoomScaleNormal="71" workbookViewId="0">
      <pane ySplit="1" topLeftCell="A2" activePane="bottomLeft" state="frozen"/>
      <selection pane="bottomLeft" activeCell="AH15" sqref="AH15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562</v>
      </c>
    </row>
    <row r="2" spans="1:34" ht="15.75" customHeight="1" x14ac:dyDescent="0.35">
      <c r="A2" s="32">
        <v>88</v>
      </c>
      <c r="B2" s="32" t="s">
        <v>156</v>
      </c>
      <c r="C2" s="94">
        <v>88</v>
      </c>
      <c r="D2" s="84">
        <v>3.0642716108561906E-2</v>
      </c>
      <c r="E2" s="82">
        <f>IF(AND(G2="X",D2&lt;$N$17),VLOOKUP(D2,$N$7:$Q$51,4,1),IF(D2&lt;$N$17,VLOOKUP(D2,$N$7:$P$51,3,1),IF(G2="X",VLOOKUP(D2,$N$7:$R$51,4,1),VLOOKUP(D2,$N$7:$R$51,3,1))))</f>
        <v>4.5949077430232424E-2</v>
      </c>
      <c r="F2" s="82">
        <f>ROUND(E2,8)</f>
        <v>4.5949080000000003E-2</v>
      </c>
      <c r="G2" s="44" t="s">
        <v>249</v>
      </c>
      <c r="H2" s="40"/>
      <c r="I2" s="40"/>
      <c r="J2" s="69">
        <f t="shared" ref="J2:J64" si="0">+D2</f>
        <v>3.0642716108561906E-2</v>
      </c>
      <c r="K2" s="70">
        <f>F2-J2</f>
        <v>1.5306363891438097E-2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95">
        <v>1069</v>
      </c>
      <c r="D3" s="84">
        <v>3.0642716108561906E-2</v>
      </c>
      <c r="E3" s="82">
        <f t="shared" ref="E3:E66" si="1">IF(AND(G3="X",D3&lt;$N$17),VLOOKUP(D3,$N$7:$Q$51,4,1),IF(D3&lt;$N$17,VLOOKUP(D3,$N$7:$P$51,3,1),IF(G3="X",VLOOKUP(D3,$N$7:$R$51,4,1),VLOOKUP(D3,$N$7:$R$51,3,1))))</f>
        <v>4.5949077430232424E-2</v>
      </c>
      <c r="F3" s="82">
        <f t="shared" ref="F3:F66" si="2">ROUND(E3,8)</f>
        <v>4.5949080000000003E-2</v>
      </c>
      <c r="G3" s="44" t="s">
        <v>249</v>
      </c>
      <c r="H3" s="40"/>
      <c r="I3" s="40"/>
      <c r="J3" s="69">
        <f t="shared" si="0"/>
        <v>3.0642716108561906E-2</v>
      </c>
      <c r="K3" s="70">
        <f t="shared" ref="K3:K64" si="3">F3-J3</f>
        <v>1.5306363891438097E-2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95">
        <v>54</v>
      </c>
      <c r="D4" s="85">
        <v>5.651211966615792E-2</v>
      </c>
      <c r="E4" s="82">
        <f t="shared" si="1"/>
        <v>5.8774079786160047E-2</v>
      </c>
      <c r="F4" s="82">
        <f t="shared" si="2"/>
        <v>5.8774079999999999E-2</v>
      </c>
      <c r="G4" s="102"/>
      <c r="H4" s="40"/>
      <c r="I4" s="40"/>
      <c r="J4" s="69">
        <f t="shared" si="0"/>
        <v>5.651211966615792E-2</v>
      </c>
      <c r="K4" s="70">
        <f t="shared" si="3"/>
        <v>2.2619603338420793E-3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95">
        <v>132</v>
      </c>
      <c r="D5" s="84">
        <v>9.5827778730739888E-3</v>
      </c>
      <c r="E5" s="82">
        <f t="shared" si="1"/>
        <v>4.2700346119328457E-2</v>
      </c>
      <c r="F5" s="82">
        <f t="shared" si="2"/>
        <v>4.2700349999999998E-2</v>
      </c>
      <c r="G5" s="44" t="s">
        <v>249</v>
      </c>
      <c r="H5" s="40"/>
      <c r="I5" s="40"/>
      <c r="J5" s="69">
        <f t="shared" si="0"/>
        <v>9.5827778730739888E-3</v>
      </c>
      <c r="K5" s="70">
        <f t="shared" si="3"/>
        <v>3.3117572126926009E-2</v>
      </c>
      <c r="L5" s="40"/>
      <c r="M5" s="40"/>
      <c r="N5" s="3" t="s">
        <v>286</v>
      </c>
      <c r="O5" s="138">
        <v>1.1162511669750734E-2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95">
        <v>127</v>
      </c>
      <c r="D6" s="84">
        <v>3.0642716108561906E-2</v>
      </c>
      <c r="E6" s="82">
        <f t="shared" si="1"/>
        <v>4.5949077430232424E-2</v>
      </c>
      <c r="F6" s="82">
        <f t="shared" si="2"/>
        <v>4.5949080000000003E-2</v>
      </c>
      <c r="G6" s="44" t="s">
        <v>249</v>
      </c>
      <c r="H6" s="40"/>
      <c r="I6" s="40"/>
      <c r="J6" s="69">
        <f t="shared" si="0"/>
        <v>3.0642716108561906E-2</v>
      </c>
      <c r="K6" s="70">
        <f t="shared" si="3"/>
        <v>1.5306363891438097E-2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95">
        <v>128</v>
      </c>
      <c r="D7" s="85">
        <v>3.0642716108561906E-2</v>
      </c>
      <c r="E7" s="82">
        <f t="shared" si="1"/>
        <v>4.5949077430232424E-2</v>
      </c>
      <c r="F7" s="82">
        <f t="shared" si="2"/>
        <v>4.5949080000000003E-2</v>
      </c>
      <c r="G7" s="44" t="s">
        <v>249</v>
      </c>
      <c r="H7" s="40"/>
      <c r="I7" s="40"/>
      <c r="J7" s="69">
        <f t="shared" si="0"/>
        <v>3.0642716108561906E-2</v>
      </c>
      <c r="K7" s="70">
        <f t="shared" si="3"/>
        <v>1.5306363891438097E-2</v>
      </c>
      <c r="L7" s="40"/>
      <c r="M7" s="135" t="s">
        <v>287</v>
      </c>
      <c r="N7" s="50">
        <v>0</v>
      </c>
      <c r="O7" s="33"/>
      <c r="P7" s="64">
        <v>2.131129023517812E-2</v>
      </c>
      <c r="Q7" s="31">
        <f t="shared" ref="Q7:Q16" si="4">+P9</f>
        <v>4.2700346119328457E-2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95">
        <v>129</v>
      </c>
      <c r="D8" s="85">
        <v>9.5827778730739888E-3</v>
      </c>
      <c r="E8" s="82">
        <f t="shared" si="1"/>
        <v>4.2700346119328457E-2</v>
      </c>
      <c r="F8" s="82">
        <f t="shared" si="2"/>
        <v>4.2700349999999998E-2</v>
      </c>
      <c r="G8" s="44" t="s">
        <v>249</v>
      </c>
      <c r="H8" s="40"/>
      <c r="I8" s="40"/>
      <c r="J8" s="69">
        <f t="shared" si="0"/>
        <v>9.5827778730739888E-3</v>
      </c>
      <c r="K8" s="70">
        <f t="shared" si="3"/>
        <v>3.3117572126926009E-2</v>
      </c>
      <c r="L8" s="40"/>
      <c r="M8" s="136"/>
      <c r="N8" s="92">
        <v>2.131129023517812E-2</v>
      </c>
      <c r="O8" s="31"/>
      <c r="P8" s="65">
        <v>3.9664042772694842E-2</v>
      </c>
      <c r="Q8" s="31">
        <f t="shared" si="4"/>
        <v>4.5949077430232424E-2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95">
        <v>109</v>
      </c>
      <c r="D9" s="85">
        <v>1.9103462950322628E-2</v>
      </c>
      <c r="E9" s="82">
        <f t="shared" si="1"/>
        <v>4.2700346119328457E-2</v>
      </c>
      <c r="F9" s="82">
        <f t="shared" si="2"/>
        <v>4.2700349999999998E-2</v>
      </c>
      <c r="G9" s="44" t="s">
        <v>249</v>
      </c>
      <c r="H9" s="40"/>
      <c r="I9" s="40"/>
      <c r="J9" s="69">
        <f t="shared" si="0"/>
        <v>1.9103462950322628E-2</v>
      </c>
      <c r="K9" s="70">
        <f t="shared" si="3"/>
        <v>2.359688704967737E-2</v>
      </c>
      <c r="L9" s="40"/>
      <c r="M9" s="136"/>
      <c r="N9" s="92">
        <v>3.9664042772694842E-2</v>
      </c>
      <c r="O9" s="31"/>
      <c r="P9" s="65">
        <v>4.2700346119328457E-2</v>
      </c>
      <c r="Q9" s="31">
        <f t="shared" si="4"/>
        <v>5.8774079786160047E-2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95">
        <v>72</v>
      </c>
      <c r="D10" s="85">
        <v>1.0627783968192332E-2</v>
      </c>
      <c r="E10" s="82">
        <f t="shared" si="1"/>
        <v>4.2700346119328457E-2</v>
      </c>
      <c r="F10" s="82">
        <f t="shared" si="2"/>
        <v>4.2700349999999998E-2</v>
      </c>
      <c r="G10" s="44" t="s">
        <v>249</v>
      </c>
      <c r="H10" s="40"/>
      <c r="I10" s="40"/>
      <c r="J10" s="69">
        <f t="shared" si="0"/>
        <v>1.0627783968192332E-2</v>
      </c>
      <c r="K10" s="70">
        <f t="shared" si="3"/>
        <v>3.2072566031807664E-2</v>
      </c>
      <c r="L10" s="40"/>
      <c r="M10" s="136"/>
      <c r="N10" s="92">
        <v>4.2700346119328457E-2</v>
      </c>
      <c r="O10" s="31"/>
      <c r="P10" s="65">
        <v>4.5949077430232424E-2</v>
      </c>
      <c r="Q10" s="31">
        <f t="shared" si="4"/>
        <v>6.0819995350133181E-2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95">
        <v>142</v>
      </c>
      <c r="D11" s="85">
        <v>1.0627783968192332E-2</v>
      </c>
      <c r="E11" s="82">
        <f t="shared" si="1"/>
        <v>4.2700346119328457E-2</v>
      </c>
      <c r="F11" s="82">
        <f t="shared" si="2"/>
        <v>4.2700349999999998E-2</v>
      </c>
      <c r="G11" s="44" t="s">
        <v>249</v>
      </c>
      <c r="H11" s="40"/>
      <c r="I11" s="40"/>
      <c r="J11" s="69">
        <f t="shared" si="0"/>
        <v>1.0627783968192332E-2</v>
      </c>
      <c r="K11" s="70">
        <f t="shared" si="3"/>
        <v>3.2072566031807664E-2</v>
      </c>
      <c r="L11" s="40"/>
      <c r="M11" s="136"/>
      <c r="N11" s="92">
        <v>4.5949077430232424E-2</v>
      </c>
      <c r="O11" s="31"/>
      <c r="P11" s="65">
        <v>5.8774079786160047E-2</v>
      </c>
      <c r="Q11" s="31">
        <f t="shared" si="4"/>
        <v>7.2428034483879203E-2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95">
        <v>146</v>
      </c>
      <c r="D12" s="85">
        <v>1.0627783968192332E-2</v>
      </c>
      <c r="E12" s="82">
        <f t="shared" si="1"/>
        <v>4.2700346119328457E-2</v>
      </c>
      <c r="F12" s="82">
        <f t="shared" si="2"/>
        <v>4.2700349999999998E-2</v>
      </c>
      <c r="G12" s="44" t="s">
        <v>249</v>
      </c>
      <c r="H12" s="40"/>
      <c r="I12" s="40"/>
      <c r="J12" s="69">
        <f t="shared" si="0"/>
        <v>1.0627783968192332E-2</v>
      </c>
      <c r="K12" s="70">
        <f t="shared" si="3"/>
        <v>3.2072566031807664E-2</v>
      </c>
      <c r="L12" s="40"/>
      <c r="M12" s="136"/>
      <c r="N12" s="92">
        <v>5.8774079786160047E-2</v>
      </c>
      <c r="O12" s="31"/>
      <c r="P12" s="65">
        <v>6.0819995350133181E-2</v>
      </c>
      <c r="Q12" s="31">
        <f>+P14</f>
        <v>9.2527647580981032E-2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95">
        <v>148</v>
      </c>
      <c r="D13" s="85">
        <v>1.0627783968192332E-2</v>
      </c>
      <c r="E13" s="82">
        <f t="shared" si="1"/>
        <v>4.2700346119328457E-2</v>
      </c>
      <c r="F13" s="82">
        <f t="shared" si="2"/>
        <v>4.2700349999999998E-2</v>
      </c>
      <c r="G13" s="44" t="s">
        <v>249</v>
      </c>
      <c r="H13" s="40"/>
      <c r="I13" s="40"/>
      <c r="J13" s="69">
        <f t="shared" si="0"/>
        <v>1.0627783968192332E-2</v>
      </c>
      <c r="K13" s="70">
        <f t="shared" si="3"/>
        <v>3.2072566031807664E-2</v>
      </c>
      <c r="L13" s="40"/>
      <c r="M13" s="136"/>
      <c r="N13" s="92">
        <v>6.0819995350133181E-2</v>
      </c>
      <c r="O13" s="31"/>
      <c r="P13" s="65">
        <v>7.2428034483879203E-2</v>
      </c>
      <c r="Q13" s="31">
        <f t="shared" si="4"/>
        <v>0.10864932133690848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95">
        <v>157</v>
      </c>
      <c r="D14" s="85">
        <v>3.5934219155730675E-2</v>
      </c>
      <c r="E14" s="82">
        <f t="shared" si="1"/>
        <v>4.5949077430232424E-2</v>
      </c>
      <c r="F14" s="82">
        <f t="shared" si="2"/>
        <v>4.5949080000000003E-2</v>
      </c>
      <c r="G14" s="44" t="s">
        <v>249</v>
      </c>
      <c r="H14" s="40"/>
      <c r="I14" s="40"/>
      <c r="J14" s="69">
        <f t="shared" si="0"/>
        <v>3.5934219155730675E-2</v>
      </c>
      <c r="K14" s="70">
        <f t="shared" si="3"/>
        <v>1.0014860844269328E-2</v>
      </c>
      <c r="L14" s="40"/>
      <c r="M14" s="136"/>
      <c r="N14" s="92">
        <v>7.2428034483879203E-2</v>
      </c>
      <c r="O14" s="31"/>
      <c r="P14" s="65">
        <v>9.2527647580981032E-2</v>
      </c>
      <c r="Q14" s="31">
        <f t="shared" si="4"/>
        <v>0.12177389526293474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95">
        <v>166</v>
      </c>
      <c r="D15" s="85">
        <v>9.5827778730739888E-3</v>
      </c>
      <c r="E15" s="82">
        <f t="shared" si="1"/>
        <v>4.2700346119328457E-2</v>
      </c>
      <c r="F15" s="82">
        <f t="shared" si="2"/>
        <v>4.2700349999999998E-2</v>
      </c>
      <c r="G15" s="44" t="s">
        <v>249</v>
      </c>
      <c r="H15" s="40"/>
      <c r="I15" s="40"/>
      <c r="J15" s="69">
        <f t="shared" si="0"/>
        <v>9.5827778730739888E-3</v>
      </c>
      <c r="K15" s="70">
        <f t="shared" si="3"/>
        <v>3.3117572126926009E-2</v>
      </c>
      <c r="L15" s="40"/>
      <c r="M15" s="136"/>
      <c r="N15" s="92">
        <v>9.2527647580981032E-2</v>
      </c>
      <c r="O15" s="31"/>
      <c r="P15" s="65">
        <v>0.10864932133690848</v>
      </c>
      <c r="Q15" s="31">
        <f t="shared" si="4"/>
        <v>0.13293640693268546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95">
        <v>167</v>
      </c>
      <c r="D16" s="85">
        <v>2.21283247876242E-2</v>
      </c>
      <c r="E16" s="82">
        <f t="shared" si="1"/>
        <v>4.5949077430232424E-2</v>
      </c>
      <c r="F16" s="82">
        <f t="shared" si="2"/>
        <v>4.5949080000000003E-2</v>
      </c>
      <c r="G16" s="44" t="s">
        <v>249</v>
      </c>
      <c r="H16" s="40"/>
      <c r="I16" s="40"/>
      <c r="J16" s="69">
        <f t="shared" si="0"/>
        <v>2.21283247876242E-2</v>
      </c>
      <c r="K16" s="70">
        <f t="shared" si="3"/>
        <v>2.3820755212375803E-2</v>
      </c>
      <c r="L16" s="45"/>
      <c r="M16" s="136"/>
      <c r="N16" s="92">
        <v>0.10864932133690848</v>
      </c>
      <c r="O16" s="31"/>
      <c r="P16" s="66">
        <v>0.12177389526293474</v>
      </c>
      <c r="Q16" s="31">
        <f t="shared" si="4"/>
        <v>0.16047436127934703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95">
        <v>170</v>
      </c>
      <c r="D17" s="85">
        <v>9.5827778730739888E-3</v>
      </c>
      <c r="E17" s="82">
        <f t="shared" si="1"/>
        <v>4.2700346119328457E-2</v>
      </c>
      <c r="F17" s="82">
        <f t="shared" si="2"/>
        <v>4.2700349999999998E-2</v>
      </c>
      <c r="G17" s="44" t="s">
        <v>249</v>
      </c>
      <c r="H17" s="40"/>
      <c r="I17" s="40"/>
      <c r="J17" s="69">
        <f t="shared" si="0"/>
        <v>9.5827778730739888E-3</v>
      </c>
      <c r="K17" s="70">
        <f t="shared" si="3"/>
        <v>3.3117572126926009E-2</v>
      </c>
      <c r="L17" s="45"/>
      <c r="M17" s="137"/>
      <c r="N17" s="92">
        <v>0.12177389526293474</v>
      </c>
      <c r="O17" s="31"/>
      <c r="P17" s="54">
        <f t="shared" ref="P17:P43" si="5">+N17+$O$5</f>
        <v>0.13293640693268546</v>
      </c>
      <c r="Q17" s="47">
        <f>+P19</f>
        <v>0.17639968902399719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95">
        <v>172</v>
      </c>
      <c r="D18" s="85">
        <v>7.6536674550388012E-2</v>
      </c>
      <c r="E18" s="82">
        <f t="shared" si="1"/>
        <v>9.2527647580981032E-2</v>
      </c>
      <c r="F18" s="82">
        <f t="shared" si="2"/>
        <v>9.2527650000000003E-2</v>
      </c>
      <c r="G18" s="102"/>
      <c r="H18" s="40"/>
      <c r="I18" s="40"/>
      <c r="J18" s="69">
        <f t="shared" si="0"/>
        <v>7.6536674550388012E-2</v>
      </c>
      <c r="K18" s="70">
        <f t="shared" si="3"/>
        <v>1.5990975449611991E-2</v>
      </c>
      <c r="L18" s="45"/>
      <c r="M18" s="40"/>
      <c r="N18" s="144">
        <v>0.14931184960959629</v>
      </c>
      <c r="O18" s="47"/>
      <c r="P18" s="54">
        <f t="shared" si="5"/>
        <v>0.16047436127934703</v>
      </c>
      <c r="Q18" s="47">
        <f t="shared" ref="Q18:Q41" si="6">+P20</f>
        <v>0.18735997971084808</v>
      </c>
      <c r="R18" s="80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95">
        <v>173</v>
      </c>
      <c r="D19" s="85">
        <v>9.5827778730739888E-3</v>
      </c>
      <c r="E19" s="82">
        <f t="shared" si="1"/>
        <v>4.2700346119328457E-2</v>
      </c>
      <c r="F19" s="82">
        <f t="shared" si="2"/>
        <v>4.2700349999999998E-2</v>
      </c>
      <c r="G19" s="44" t="s">
        <v>249</v>
      </c>
      <c r="H19" s="40"/>
      <c r="I19" s="40"/>
      <c r="J19" s="69">
        <f t="shared" si="0"/>
        <v>9.5827778730739888E-3</v>
      </c>
      <c r="K19" s="70">
        <f t="shared" si="3"/>
        <v>3.3117572126926009E-2</v>
      </c>
      <c r="L19" s="45"/>
      <c r="M19" s="40"/>
      <c r="N19" s="144">
        <v>0.16523717735424645</v>
      </c>
      <c r="O19" s="47"/>
      <c r="P19" s="54">
        <f t="shared" si="5"/>
        <v>0.17639968902399719</v>
      </c>
      <c r="Q19" s="47">
        <f t="shared" si="6"/>
        <v>0.19493575891208845</v>
      </c>
      <c r="R19" s="80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95">
        <v>174</v>
      </c>
      <c r="D20" s="85">
        <v>9.5827778730739888E-3</v>
      </c>
      <c r="E20" s="82">
        <f t="shared" si="1"/>
        <v>4.2700346119328457E-2</v>
      </c>
      <c r="F20" s="82">
        <f t="shared" si="2"/>
        <v>4.2700349999999998E-2</v>
      </c>
      <c r="G20" s="44" t="s">
        <v>249</v>
      </c>
      <c r="H20" s="40"/>
      <c r="I20" s="40"/>
      <c r="J20" s="69">
        <f t="shared" si="0"/>
        <v>9.5827778730739888E-3</v>
      </c>
      <c r="K20" s="70">
        <f t="shared" si="3"/>
        <v>3.3117572126926009E-2</v>
      </c>
      <c r="L20" s="45"/>
      <c r="M20" s="40"/>
      <c r="N20" s="144">
        <v>0.17619746804109734</v>
      </c>
      <c r="O20" s="47"/>
      <c r="P20" s="54">
        <f t="shared" si="5"/>
        <v>0.18735997971084808</v>
      </c>
      <c r="Q20" s="47">
        <f t="shared" si="6"/>
        <v>0.19553210491280243</v>
      </c>
      <c r="R20" s="81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95">
        <v>175</v>
      </c>
      <c r="D21" s="85">
        <v>9.5827778730739888E-3</v>
      </c>
      <c r="E21" s="82">
        <f t="shared" si="1"/>
        <v>4.2700346119328457E-2</v>
      </c>
      <c r="F21" s="82">
        <f t="shared" si="2"/>
        <v>4.2700349999999998E-2</v>
      </c>
      <c r="G21" s="44" t="s">
        <v>249</v>
      </c>
      <c r="H21" s="40"/>
      <c r="I21" s="40"/>
      <c r="J21" s="69">
        <f t="shared" si="0"/>
        <v>9.5827778730739888E-3</v>
      </c>
      <c r="K21" s="70">
        <f t="shared" si="3"/>
        <v>3.3117572126926009E-2</v>
      </c>
      <c r="L21" s="45"/>
      <c r="M21" s="40"/>
      <c r="N21" s="144">
        <v>0.18377324724233771</v>
      </c>
      <c r="O21" s="47"/>
      <c r="P21" s="54">
        <f t="shared" si="5"/>
        <v>0.19493575891208845</v>
      </c>
      <c r="Q21" s="47">
        <f t="shared" si="6"/>
        <v>0.20129042400510624</v>
      </c>
      <c r="R21" s="81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95">
        <v>176</v>
      </c>
      <c r="D22" s="85">
        <v>9.5827778730739888E-3</v>
      </c>
      <c r="E22" s="82">
        <f t="shared" si="1"/>
        <v>4.2700346119328457E-2</v>
      </c>
      <c r="F22" s="82">
        <f t="shared" si="2"/>
        <v>4.2700349999999998E-2</v>
      </c>
      <c r="G22" s="44" t="s">
        <v>249</v>
      </c>
      <c r="H22" s="40"/>
      <c r="I22" s="40"/>
      <c r="J22" s="69">
        <f t="shared" si="0"/>
        <v>9.5827778730739888E-3</v>
      </c>
      <c r="K22" s="70">
        <f t="shared" si="3"/>
        <v>3.3117572126926009E-2</v>
      </c>
      <c r="L22" s="45"/>
      <c r="M22" s="40"/>
      <c r="N22" s="144">
        <v>0.18436959324305169</v>
      </c>
      <c r="O22" s="47"/>
      <c r="P22" s="54">
        <f t="shared" si="5"/>
        <v>0.19553210491280243</v>
      </c>
      <c r="Q22" s="47">
        <f t="shared" si="6"/>
        <v>0.20381485622692749</v>
      </c>
      <c r="R22" s="81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95">
        <v>177</v>
      </c>
      <c r="D23" s="85">
        <v>9.5827778730739888E-3</v>
      </c>
      <c r="E23" s="82">
        <f t="shared" si="1"/>
        <v>4.2700346119328457E-2</v>
      </c>
      <c r="F23" s="82">
        <f t="shared" si="2"/>
        <v>4.2700349999999998E-2</v>
      </c>
      <c r="G23" s="44" t="s">
        <v>249</v>
      </c>
      <c r="H23" s="40"/>
      <c r="I23" s="40"/>
      <c r="J23" s="69">
        <f t="shared" si="0"/>
        <v>9.5827778730739888E-3</v>
      </c>
      <c r="K23" s="70">
        <f t="shared" si="3"/>
        <v>3.3117572126926009E-2</v>
      </c>
      <c r="L23" s="45"/>
      <c r="M23" s="40"/>
      <c r="N23" s="144">
        <v>0.1901279123353555</v>
      </c>
      <c r="O23" s="47"/>
      <c r="P23" s="54">
        <f t="shared" si="5"/>
        <v>0.20129042400510624</v>
      </c>
      <c r="Q23" s="47">
        <f t="shared" si="6"/>
        <v>0.22264143151598373</v>
      </c>
      <c r="R23" s="81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95">
        <v>178</v>
      </c>
      <c r="D24" s="85">
        <v>9.5827778730739888E-3</v>
      </c>
      <c r="E24" s="82">
        <f t="shared" si="1"/>
        <v>4.2700346119328457E-2</v>
      </c>
      <c r="F24" s="82">
        <f t="shared" si="2"/>
        <v>4.2700349999999998E-2</v>
      </c>
      <c r="G24" s="44" t="s">
        <v>249</v>
      </c>
      <c r="H24" s="40"/>
      <c r="I24" s="40"/>
      <c r="J24" s="69">
        <f t="shared" si="0"/>
        <v>9.5827778730739888E-3</v>
      </c>
      <c r="K24" s="70">
        <f t="shared" si="3"/>
        <v>3.3117572126926009E-2</v>
      </c>
      <c r="L24" s="45"/>
      <c r="M24" s="40"/>
      <c r="N24" s="144">
        <v>0.19265234455717675</v>
      </c>
      <c r="O24" s="47"/>
      <c r="P24" s="54">
        <f t="shared" si="5"/>
        <v>0.20381485622692749</v>
      </c>
      <c r="Q24" s="47">
        <f t="shared" si="6"/>
        <v>0.23994621174943248</v>
      </c>
      <c r="R24" s="81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95">
        <v>179</v>
      </c>
      <c r="D25" s="85">
        <v>9.5827778730739888E-3</v>
      </c>
      <c r="E25" s="82">
        <f t="shared" si="1"/>
        <v>4.2700346119328457E-2</v>
      </c>
      <c r="F25" s="82">
        <f t="shared" si="2"/>
        <v>4.2700349999999998E-2</v>
      </c>
      <c r="G25" s="44" t="s">
        <v>249</v>
      </c>
      <c r="H25" s="40"/>
      <c r="I25" s="40"/>
      <c r="J25" s="69">
        <f t="shared" si="0"/>
        <v>9.5827778730739888E-3</v>
      </c>
      <c r="K25" s="70">
        <f t="shared" si="3"/>
        <v>3.3117572126926009E-2</v>
      </c>
      <c r="L25" s="45"/>
      <c r="M25" s="40"/>
      <c r="N25" s="144">
        <v>0.21147891984623299</v>
      </c>
      <c r="O25" s="47"/>
      <c r="P25" s="54">
        <f t="shared" si="5"/>
        <v>0.22264143151598373</v>
      </c>
      <c r="Q25" s="47">
        <f t="shared" si="6"/>
        <v>0.24135206773129811</v>
      </c>
      <c r="R25" s="81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95">
        <v>180</v>
      </c>
      <c r="D26" s="85">
        <v>9.5827778730739888E-3</v>
      </c>
      <c r="E26" s="82">
        <f t="shared" si="1"/>
        <v>4.2700346119328457E-2</v>
      </c>
      <c r="F26" s="82">
        <f t="shared" si="2"/>
        <v>4.2700349999999998E-2</v>
      </c>
      <c r="G26" s="44" t="s">
        <v>249</v>
      </c>
      <c r="H26" s="40"/>
      <c r="I26" s="40"/>
      <c r="J26" s="69">
        <f t="shared" si="0"/>
        <v>9.5827778730739888E-3</v>
      </c>
      <c r="K26" s="70">
        <f t="shared" si="3"/>
        <v>3.3117572126926009E-2</v>
      </c>
      <c r="L26" s="45"/>
      <c r="M26" s="40"/>
      <c r="N26" s="144">
        <v>0.22878370007968174</v>
      </c>
      <c r="O26" s="47"/>
      <c r="P26" s="54">
        <f t="shared" si="5"/>
        <v>0.23994621174943248</v>
      </c>
      <c r="Q26" s="47">
        <f t="shared" si="6"/>
        <v>0.28287640099734057</v>
      </c>
      <c r="R26" s="81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95">
        <v>184</v>
      </c>
      <c r="D27" s="85">
        <v>8.0934204068254162E-2</v>
      </c>
      <c r="E27" s="82">
        <f t="shared" si="1"/>
        <v>9.2527647580981032E-2</v>
      </c>
      <c r="F27" s="82">
        <f t="shared" si="2"/>
        <v>9.2527650000000003E-2</v>
      </c>
      <c r="G27" s="102"/>
      <c r="H27" s="40"/>
      <c r="I27" s="40"/>
      <c r="J27" s="69">
        <f t="shared" si="0"/>
        <v>8.0934204068254162E-2</v>
      </c>
      <c r="K27" s="70">
        <f t="shared" si="3"/>
        <v>1.1593445931745841E-2</v>
      </c>
      <c r="L27" s="45"/>
      <c r="M27" s="40"/>
      <c r="N27" s="144">
        <v>0.23018955606154737</v>
      </c>
      <c r="O27" s="47"/>
      <c r="P27" s="54">
        <f t="shared" si="5"/>
        <v>0.24135206773129811</v>
      </c>
      <c r="Q27" s="47">
        <f t="shared" si="6"/>
        <v>0.33342115679348916</v>
      </c>
      <c r="R27" s="81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95">
        <v>185</v>
      </c>
      <c r="D28" s="85">
        <v>9.0526661749819784E-2</v>
      </c>
      <c r="E28" s="82">
        <f t="shared" si="1"/>
        <v>9.2527647580981032E-2</v>
      </c>
      <c r="F28" s="82">
        <f t="shared" si="2"/>
        <v>9.2527650000000003E-2</v>
      </c>
      <c r="G28" s="102"/>
      <c r="H28" s="40"/>
      <c r="I28" s="40"/>
      <c r="J28" s="69">
        <f t="shared" si="0"/>
        <v>9.0526661749819784E-2</v>
      </c>
      <c r="K28" s="70">
        <f t="shared" si="3"/>
        <v>2.000988250180219E-3</v>
      </c>
      <c r="L28" s="45"/>
      <c r="M28" s="40"/>
      <c r="N28" s="144">
        <v>0.27171388932758983</v>
      </c>
      <c r="O28" s="47"/>
      <c r="P28" s="54">
        <f t="shared" si="5"/>
        <v>0.28287640099734057</v>
      </c>
      <c r="Q28" s="47">
        <f>$Q$27</f>
        <v>0.33342115679348916</v>
      </c>
      <c r="R28" s="81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95">
        <v>189</v>
      </c>
      <c r="D29" s="85">
        <v>9.5827778730739888E-3</v>
      </c>
      <c r="E29" s="82">
        <f t="shared" si="1"/>
        <v>4.2700346119328457E-2</v>
      </c>
      <c r="F29" s="82">
        <f t="shared" si="2"/>
        <v>4.2700349999999998E-2</v>
      </c>
      <c r="G29" s="44" t="s">
        <v>249</v>
      </c>
      <c r="H29" s="40"/>
      <c r="I29" s="74"/>
      <c r="J29" s="69">
        <f t="shared" si="0"/>
        <v>9.5827778730739888E-3</v>
      </c>
      <c r="K29" s="70">
        <f t="shared" si="3"/>
        <v>3.3117572126926009E-2</v>
      </c>
      <c r="L29" s="45"/>
      <c r="M29" s="40"/>
      <c r="N29" s="144">
        <v>0.32225864512373842</v>
      </c>
      <c r="O29" s="47"/>
      <c r="P29" s="54">
        <f t="shared" si="5"/>
        <v>0.33342115679348916</v>
      </c>
      <c r="Q29" s="47">
        <f>$Q$27</f>
        <v>0.33342115679348916</v>
      </c>
      <c r="R29" s="81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95">
        <v>190</v>
      </c>
      <c r="D30" s="85">
        <v>9.5827778730739888E-3</v>
      </c>
      <c r="E30" s="82">
        <f t="shared" si="1"/>
        <v>4.2700346119328457E-2</v>
      </c>
      <c r="F30" s="82">
        <f t="shared" si="2"/>
        <v>4.2700349999999998E-2</v>
      </c>
      <c r="G30" s="44" t="s">
        <v>249</v>
      </c>
      <c r="H30" s="40"/>
      <c r="I30" s="74"/>
      <c r="J30" s="69">
        <f t="shared" si="0"/>
        <v>9.5827778730739888E-3</v>
      </c>
      <c r="K30" s="70">
        <f t="shared" si="3"/>
        <v>3.3117572126926009E-2</v>
      </c>
      <c r="L30" s="45"/>
      <c r="M30" s="40"/>
      <c r="N30" s="104"/>
      <c r="O30" s="47"/>
      <c r="P30" s="54"/>
      <c r="Q30" s="47"/>
      <c r="R30" s="81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95">
        <v>191</v>
      </c>
      <c r="D31" s="85">
        <v>9.5827778730739888E-3</v>
      </c>
      <c r="E31" s="82">
        <f t="shared" si="1"/>
        <v>4.2700346119328457E-2</v>
      </c>
      <c r="F31" s="82">
        <f t="shared" si="2"/>
        <v>4.2700349999999998E-2</v>
      </c>
      <c r="G31" s="44" t="s">
        <v>249</v>
      </c>
      <c r="H31" s="40"/>
      <c r="I31" s="75"/>
      <c r="J31" s="69">
        <f t="shared" si="0"/>
        <v>9.5827778730739888E-3</v>
      </c>
      <c r="K31" s="70">
        <f t="shared" si="3"/>
        <v>3.3117572126926009E-2</v>
      </c>
      <c r="L31" s="45"/>
      <c r="M31" s="40"/>
      <c r="N31" s="104"/>
      <c r="O31" s="47"/>
      <c r="P31" s="54"/>
      <c r="Q31" s="47"/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95">
        <v>192</v>
      </c>
      <c r="D32" s="85">
        <v>9.5827778730739888E-3</v>
      </c>
      <c r="E32" s="82">
        <f t="shared" si="1"/>
        <v>4.2700346119328457E-2</v>
      </c>
      <c r="F32" s="82">
        <f t="shared" si="2"/>
        <v>4.2700349999999998E-2</v>
      </c>
      <c r="G32" s="44" t="s">
        <v>249</v>
      </c>
      <c r="H32" s="40"/>
      <c r="I32" s="76"/>
      <c r="J32" s="69">
        <f t="shared" si="0"/>
        <v>9.5827778730739888E-3</v>
      </c>
      <c r="K32" s="70">
        <f t="shared" si="3"/>
        <v>3.3117572126926009E-2</v>
      </c>
      <c r="L32" s="45"/>
      <c r="M32" s="40"/>
      <c r="N32" s="104"/>
      <c r="O32" s="47"/>
      <c r="P32" s="54"/>
      <c r="Q32" s="47"/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95">
        <v>193</v>
      </c>
      <c r="D33" s="85">
        <v>9.5827778730739888E-3</v>
      </c>
      <c r="E33" s="82">
        <f t="shared" si="1"/>
        <v>4.2700346119328457E-2</v>
      </c>
      <c r="F33" s="82">
        <f t="shared" si="2"/>
        <v>4.2700349999999998E-2</v>
      </c>
      <c r="G33" s="44" t="s">
        <v>249</v>
      </c>
      <c r="H33" s="40"/>
      <c r="I33" s="40"/>
      <c r="J33" s="69">
        <f t="shared" si="0"/>
        <v>9.5827778730739888E-3</v>
      </c>
      <c r="K33" s="70">
        <f t="shared" si="3"/>
        <v>3.3117572126926009E-2</v>
      </c>
      <c r="L33" s="45"/>
      <c r="M33" s="40"/>
      <c r="N33" s="104"/>
      <c r="O33" s="54"/>
      <c r="P33" s="54"/>
      <c r="Q33" s="47"/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95">
        <v>195</v>
      </c>
      <c r="D34" s="85">
        <v>9.5827778730739888E-3</v>
      </c>
      <c r="E34" s="82">
        <f t="shared" si="1"/>
        <v>4.2700346119328457E-2</v>
      </c>
      <c r="F34" s="82">
        <f t="shared" si="2"/>
        <v>4.2700349999999998E-2</v>
      </c>
      <c r="G34" s="44" t="s">
        <v>249</v>
      </c>
      <c r="H34" s="40"/>
      <c r="I34" s="40"/>
      <c r="J34" s="69">
        <f t="shared" si="0"/>
        <v>9.5827778730739888E-3</v>
      </c>
      <c r="K34" s="70">
        <f t="shared" si="3"/>
        <v>3.3117572126926009E-2</v>
      </c>
      <c r="L34" s="45"/>
      <c r="M34" s="40"/>
      <c r="N34" s="104"/>
      <c r="O34" s="47"/>
      <c r="P34" s="54"/>
      <c r="Q34" s="47"/>
      <c r="R34" s="48"/>
      <c r="AB34" s="59"/>
      <c r="AH34" s="46"/>
    </row>
    <row r="35" spans="1:34" ht="15.75" customHeight="1" x14ac:dyDescent="0.35">
      <c r="A35" s="32">
        <v>196</v>
      </c>
      <c r="B35" s="32" t="s">
        <v>130</v>
      </c>
      <c r="C35" s="95">
        <v>196</v>
      </c>
      <c r="D35" s="85">
        <v>0.16523717735424645</v>
      </c>
      <c r="E35" s="82">
        <f t="shared" si="1"/>
        <v>0.17639968902399719</v>
      </c>
      <c r="F35" s="82">
        <f t="shared" si="2"/>
        <v>0.17639969</v>
      </c>
      <c r="G35" s="102"/>
      <c r="H35" s="40"/>
      <c r="I35" s="40"/>
      <c r="J35" s="69">
        <f t="shared" si="0"/>
        <v>0.16523717735424645</v>
      </c>
      <c r="K35" s="70">
        <f t="shared" si="3"/>
        <v>1.1162512645753547E-2</v>
      </c>
      <c r="L35" s="45"/>
      <c r="M35" s="40"/>
      <c r="N35" s="104"/>
      <c r="O35" s="47"/>
      <c r="P35" s="54"/>
      <c r="Q35" s="47"/>
      <c r="R35" s="48"/>
      <c r="AB35" s="59"/>
      <c r="AH35" s="46"/>
    </row>
    <row r="36" spans="1:34" ht="15.75" customHeight="1" x14ac:dyDescent="0.35">
      <c r="A36" s="32">
        <v>198</v>
      </c>
      <c r="B36" s="32" t="s">
        <v>129</v>
      </c>
      <c r="C36" s="95">
        <v>198</v>
      </c>
      <c r="D36" s="85">
        <v>0.16523717735424645</v>
      </c>
      <c r="E36" s="82">
        <f t="shared" si="1"/>
        <v>0.17639968902399719</v>
      </c>
      <c r="F36" s="82">
        <f t="shared" si="2"/>
        <v>0.17639969</v>
      </c>
      <c r="G36" s="102"/>
      <c r="H36" s="40"/>
      <c r="I36" s="40"/>
      <c r="J36" s="69">
        <f t="shared" si="0"/>
        <v>0.16523717735424645</v>
      </c>
      <c r="K36" s="70">
        <f t="shared" si="3"/>
        <v>1.1162512645753547E-2</v>
      </c>
      <c r="L36" s="45"/>
      <c r="M36" s="40"/>
      <c r="N36" s="104"/>
      <c r="O36" s="47"/>
      <c r="P36" s="54"/>
      <c r="Q36" s="47"/>
      <c r="R36" s="48"/>
      <c r="AB36" s="59"/>
      <c r="AH36" s="46"/>
    </row>
    <row r="37" spans="1:34" ht="15.75" customHeight="1" x14ac:dyDescent="0.35">
      <c r="A37" s="32">
        <v>186</v>
      </c>
      <c r="B37" s="32" t="s">
        <v>284</v>
      </c>
      <c r="C37" s="95">
        <v>186</v>
      </c>
      <c r="D37" s="85">
        <v>8.7617456275855769E-3</v>
      </c>
      <c r="E37" s="82">
        <f t="shared" si="1"/>
        <v>4.2700346119328457E-2</v>
      </c>
      <c r="F37" s="82">
        <f t="shared" si="2"/>
        <v>4.2700349999999998E-2</v>
      </c>
      <c r="G37" s="44" t="s">
        <v>249</v>
      </c>
      <c r="H37" s="40"/>
      <c r="I37" s="40"/>
      <c r="J37" s="69">
        <f t="shared" si="0"/>
        <v>8.7617456275855769E-3</v>
      </c>
      <c r="K37" s="70">
        <f t="shared" si="3"/>
        <v>3.3938604372414423E-2</v>
      </c>
      <c r="L37" s="45"/>
      <c r="M37" s="40"/>
      <c r="N37" s="104"/>
      <c r="O37" s="47"/>
      <c r="P37" s="54"/>
      <c r="Q37" s="47"/>
      <c r="R37" s="48"/>
      <c r="AB37" s="59"/>
      <c r="AH37" s="46"/>
    </row>
    <row r="38" spans="1:34" ht="15.75" customHeight="1" x14ac:dyDescent="0.35">
      <c r="A38" s="32">
        <v>199</v>
      </c>
      <c r="B38" s="32" t="s">
        <v>177</v>
      </c>
      <c r="C38" s="95">
        <v>199</v>
      </c>
      <c r="D38" s="85">
        <v>3.9716300013890031E-2</v>
      </c>
      <c r="E38" s="82">
        <f t="shared" si="1"/>
        <v>4.2700346119328457E-2</v>
      </c>
      <c r="F38" s="82">
        <f t="shared" si="2"/>
        <v>4.2700349999999998E-2</v>
      </c>
      <c r="G38" s="102"/>
      <c r="H38" s="40"/>
      <c r="I38" s="40"/>
      <c r="J38" s="69">
        <f t="shared" si="0"/>
        <v>3.9716300013890031E-2</v>
      </c>
      <c r="K38" s="70">
        <f t="shared" si="3"/>
        <v>2.984049986109967E-3</v>
      </c>
      <c r="L38" s="45"/>
      <c r="M38" s="40"/>
      <c r="N38" s="104"/>
      <c r="O38" s="47"/>
      <c r="P38" s="54"/>
      <c r="Q38" s="47"/>
      <c r="R38" s="48"/>
      <c r="AB38" s="59"/>
      <c r="AH38" s="46"/>
    </row>
    <row r="39" spans="1:34" ht="15.75" customHeight="1" x14ac:dyDescent="0.35">
      <c r="A39" s="32">
        <v>70</v>
      </c>
      <c r="B39" s="32" t="s">
        <v>128</v>
      </c>
      <c r="C39" s="95">
        <v>70</v>
      </c>
      <c r="D39" s="85">
        <v>3.9716300013890031E-2</v>
      </c>
      <c r="E39" s="82">
        <f t="shared" si="1"/>
        <v>4.2700346119328457E-2</v>
      </c>
      <c r="F39" s="82">
        <f t="shared" si="2"/>
        <v>4.2700349999999998E-2</v>
      </c>
      <c r="G39" s="102"/>
      <c r="H39" s="40"/>
      <c r="I39" s="40"/>
      <c r="J39" s="69">
        <f t="shared" si="0"/>
        <v>3.9716300013890031E-2</v>
      </c>
      <c r="K39" s="70">
        <f t="shared" si="3"/>
        <v>2.984049986109967E-3</v>
      </c>
      <c r="L39" s="45"/>
      <c r="M39" s="40"/>
      <c r="N39" s="104"/>
      <c r="O39" s="47"/>
      <c r="P39" s="54"/>
      <c r="Q39" s="47"/>
      <c r="R39" s="48"/>
      <c r="AB39" s="59"/>
      <c r="AH39" s="46"/>
    </row>
    <row r="40" spans="1:34" ht="15.75" customHeight="1" x14ac:dyDescent="0.35">
      <c r="A40" s="32">
        <v>207</v>
      </c>
      <c r="B40" s="32" t="s">
        <v>127</v>
      </c>
      <c r="C40" s="95">
        <v>207</v>
      </c>
      <c r="D40" s="85">
        <v>4.5813074263955922E-2</v>
      </c>
      <c r="E40" s="82">
        <f t="shared" si="1"/>
        <v>4.5949077430232424E-2</v>
      </c>
      <c r="F40" s="82">
        <f t="shared" si="2"/>
        <v>4.5949080000000003E-2</v>
      </c>
      <c r="G40" s="102"/>
      <c r="H40" s="40"/>
      <c r="I40" s="40"/>
      <c r="J40" s="69">
        <f t="shared" si="0"/>
        <v>4.5813074263955922E-2</v>
      </c>
      <c r="K40" s="70">
        <f t="shared" si="3"/>
        <v>1.3600573604408139E-4</v>
      </c>
      <c r="L40" s="45"/>
      <c r="M40" s="40"/>
      <c r="N40" s="104"/>
      <c r="O40" s="47"/>
      <c r="P40" s="54"/>
      <c r="Q40" s="47"/>
      <c r="R40" s="48"/>
      <c r="AB40" s="59"/>
      <c r="AH40" s="46"/>
    </row>
    <row r="41" spans="1:34" ht="15.75" customHeight="1" x14ac:dyDescent="0.35">
      <c r="A41" s="32">
        <v>52</v>
      </c>
      <c r="B41" s="32" t="s">
        <v>126</v>
      </c>
      <c r="C41" s="95">
        <v>52</v>
      </c>
      <c r="D41" s="85">
        <v>5.6951928346650985E-2</v>
      </c>
      <c r="E41" s="82">
        <f t="shared" si="1"/>
        <v>5.8774079786160047E-2</v>
      </c>
      <c r="F41" s="82">
        <f t="shared" si="2"/>
        <v>5.8774079999999999E-2</v>
      </c>
      <c r="G41" s="102"/>
      <c r="H41" s="40"/>
      <c r="I41" s="40"/>
      <c r="J41" s="69">
        <f t="shared" si="0"/>
        <v>5.6951928346650985E-2</v>
      </c>
      <c r="K41" s="70">
        <f t="shared" si="3"/>
        <v>1.8221516533490148E-3</v>
      </c>
      <c r="L41" s="45"/>
      <c r="M41" s="40"/>
      <c r="N41" s="104"/>
      <c r="O41" s="47"/>
      <c r="P41" s="54"/>
      <c r="Q41" s="47"/>
      <c r="R41" s="48"/>
      <c r="AB41" s="59"/>
      <c r="AH41" s="46"/>
    </row>
    <row r="42" spans="1:34" ht="15.75" customHeight="1" x14ac:dyDescent="0.35">
      <c r="A42" s="32">
        <v>209</v>
      </c>
      <c r="B42" s="32" t="s">
        <v>178</v>
      </c>
      <c r="C42" s="95">
        <v>209</v>
      </c>
      <c r="D42" s="85">
        <v>5.6951928346650985E-2</v>
      </c>
      <c r="E42" s="82">
        <f t="shared" si="1"/>
        <v>5.8774079786160047E-2</v>
      </c>
      <c r="F42" s="82">
        <f t="shared" si="2"/>
        <v>5.8774079999999999E-2</v>
      </c>
      <c r="G42" s="102"/>
      <c r="H42" s="40"/>
      <c r="I42" s="40"/>
      <c r="J42" s="69">
        <f t="shared" si="0"/>
        <v>5.6951928346650985E-2</v>
      </c>
      <c r="K42" s="70">
        <f t="shared" si="3"/>
        <v>1.8221516533490148E-3</v>
      </c>
      <c r="L42" s="45"/>
      <c r="M42" s="40"/>
      <c r="N42" s="104"/>
      <c r="O42" s="47"/>
      <c r="P42" s="54"/>
      <c r="Q42" s="47"/>
      <c r="R42" s="48"/>
      <c r="AB42" s="59"/>
      <c r="AH42" s="46"/>
    </row>
    <row r="43" spans="1:34" ht="15.75" customHeight="1" x14ac:dyDescent="0.35">
      <c r="A43" s="32">
        <v>211</v>
      </c>
      <c r="B43" s="32" t="s">
        <v>125</v>
      </c>
      <c r="C43" s="95">
        <v>211</v>
      </c>
      <c r="D43" s="85">
        <v>5.9724906675715762E-2</v>
      </c>
      <c r="E43" s="82">
        <f t="shared" si="1"/>
        <v>6.0819995350133181E-2</v>
      </c>
      <c r="F43" s="83">
        <f t="shared" si="2"/>
        <v>6.0819999999999999E-2</v>
      </c>
      <c r="G43" s="102"/>
      <c r="H43" s="40"/>
      <c r="I43" s="40"/>
      <c r="J43" s="69">
        <f t="shared" si="0"/>
        <v>5.9724906675715762E-2</v>
      </c>
      <c r="K43" s="70">
        <f t="shared" si="3"/>
        <v>1.0950933242842367E-3</v>
      </c>
      <c r="L43" s="45"/>
      <c r="M43" s="40"/>
      <c r="N43" s="10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215</v>
      </c>
      <c r="B44" s="32" t="s">
        <v>179</v>
      </c>
      <c r="C44" s="95">
        <v>215</v>
      </c>
      <c r="D44" s="85">
        <v>3.1173679572168513E-2</v>
      </c>
      <c r="E44" s="82">
        <f t="shared" si="1"/>
        <v>4.5949077430232424E-2</v>
      </c>
      <c r="F44" s="82">
        <f t="shared" si="2"/>
        <v>4.5949080000000003E-2</v>
      </c>
      <c r="G44" s="44" t="s">
        <v>249</v>
      </c>
      <c r="H44" s="40"/>
      <c r="I44" s="40"/>
      <c r="J44" s="69">
        <f t="shared" si="0"/>
        <v>3.1173679572168513E-2</v>
      </c>
      <c r="K44" s="70">
        <f t="shared" si="3"/>
        <v>1.477540042783149E-2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217</v>
      </c>
      <c r="B45" s="32" t="s">
        <v>180</v>
      </c>
      <c r="C45" s="95">
        <v>217</v>
      </c>
      <c r="D45" s="85">
        <v>4.1515706365465338E-2</v>
      </c>
      <c r="E45" s="82">
        <f t="shared" si="1"/>
        <v>4.2700346119328457E-2</v>
      </c>
      <c r="F45" s="82">
        <f t="shared" si="2"/>
        <v>4.2700349999999998E-2</v>
      </c>
      <c r="G45" s="102"/>
      <c r="H45" s="40"/>
      <c r="I45" s="40"/>
      <c r="J45" s="69">
        <f t="shared" si="0"/>
        <v>4.1515706365465338E-2</v>
      </c>
      <c r="K45" s="70">
        <f t="shared" si="3"/>
        <v>1.18464363453466E-3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223</v>
      </c>
      <c r="B46" s="32" t="s">
        <v>124</v>
      </c>
      <c r="C46" s="95">
        <v>223</v>
      </c>
      <c r="D46" s="85">
        <v>1.3593864313464134E-2</v>
      </c>
      <c r="E46" s="82">
        <f t="shared" si="1"/>
        <v>4.2700346119328457E-2</v>
      </c>
      <c r="F46" s="82">
        <f t="shared" si="2"/>
        <v>4.2700349999999998E-2</v>
      </c>
      <c r="G46" s="44" t="s">
        <v>249</v>
      </c>
      <c r="H46" s="40"/>
      <c r="I46" s="40"/>
      <c r="J46" s="69">
        <f t="shared" si="0"/>
        <v>1.3593864313464134E-2</v>
      </c>
      <c r="K46" s="70">
        <f t="shared" si="3"/>
        <v>2.9106485686535864E-2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224</v>
      </c>
      <c r="B47" s="32" t="s">
        <v>123</v>
      </c>
      <c r="C47" s="95">
        <v>224</v>
      </c>
      <c r="D47" s="85">
        <v>4.1006405270674007E-2</v>
      </c>
      <c r="E47" s="82">
        <f t="shared" si="1"/>
        <v>4.2700346119328457E-2</v>
      </c>
      <c r="F47" s="82">
        <f t="shared" si="2"/>
        <v>4.2700349999999998E-2</v>
      </c>
      <c r="G47" s="102"/>
      <c r="H47" s="40"/>
      <c r="I47" s="40"/>
      <c r="J47" s="69">
        <f t="shared" si="0"/>
        <v>4.1006405270674007E-2</v>
      </c>
      <c r="K47" s="70">
        <f t="shared" si="3"/>
        <v>1.6939447293259913E-3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73</v>
      </c>
      <c r="B48" s="32" t="s">
        <v>279</v>
      </c>
      <c r="C48" s="95">
        <v>73</v>
      </c>
      <c r="D48" s="85">
        <v>2.3023380090944869E-2</v>
      </c>
      <c r="E48" s="82">
        <f t="shared" si="1"/>
        <v>4.5949077430232424E-2</v>
      </c>
      <c r="F48" s="82">
        <f t="shared" si="2"/>
        <v>4.5949080000000003E-2</v>
      </c>
      <c r="G48" s="44" t="s">
        <v>249</v>
      </c>
      <c r="H48" s="40"/>
      <c r="I48" s="40"/>
      <c r="J48" s="69">
        <f t="shared" si="0"/>
        <v>2.3023380090944869E-2</v>
      </c>
      <c r="K48" s="70">
        <f t="shared" si="3"/>
        <v>2.2925699909055134E-2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227</v>
      </c>
      <c r="B49" s="32" t="s">
        <v>122</v>
      </c>
      <c r="C49" s="95">
        <v>227</v>
      </c>
      <c r="D49" s="85">
        <v>7.0473527963304472E-2</v>
      </c>
      <c r="E49" s="82">
        <f t="shared" si="1"/>
        <v>7.2428034483879203E-2</v>
      </c>
      <c r="F49" s="82">
        <f t="shared" si="2"/>
        <v>7.2428030000000004E-2</v>
      </c>
      <c r="G49" s="102"/>
      <c r="H49" s="40"/>
      <c r="I49" s="40"/>
      <c r="J49" s="69">
        <f t="shared" si="0"/>
        <v>7.0473527963304472E-2</v>
      </c>
      <c r="K49" s="70">
        <f t="shared" si="3"/>
        <v>1.9545020366955324E-3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228</v>
      </c>
      <c r="B50" s="32" t="s">
        <v>181</v>
      </c>
      <c r="C50" s="95">
        <v>228</v>
      </c>
      <c r="D50" s="85">
        <v>6.4700880559701622E-3</v>
      </c>
      <c r="E50" s="82">
        <f t="shared" si="1"/>
        <v>4.2700346119328457E-2</v>
      </c>
      <c r="F50" s="82">
        <f t="shared" si="2"/>
        <v>4.2700349999999998E-2</v>
      </c>
      <c r="G50" s="44" t="s">
        <v>249</v>
      </c>
      <c r="H50" s="40"/>
      <c r="I50" s="40"/>
      <c r="J50" s="69">
        <f t="shared" si="0"/>
        <v>6.4700880559701622E-3</v>
      </c>
      <c r="K50" s="70">
        <f t="shared" si="3"/>
        <v>3.6230261944029833E-2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41</v>
      </c>
      <c r="B51" s="32" t="s">
        <v>273</v>
      </c>
      <c r="C51" s="95">
        <v>41</v>
      </c>
      <c r="D51" s="85">
        <v>2.1104725734034012E-2</v>
      </c>
      <c r="E51" s="82">
        <f t="shared" si="1"/>
        <v>4.2700346119328457E-2</v>
      </c>
      <c r="F51" s="82">
        <f t="shared" si="2"/>
        <v>4.2700349999999998E-2</v>
      </c>
      <c r="G51" s="44" t="s">
        <v>249</v>
      </c>
      <c r="H51" s="40"/>
      <c r="I51" s="40"/>
      <c r="J51" s="69">
        <f t="shared" si="0"/>
        <v>2.1104725734034012E-2</v>
      </c>
      <c r="K51" s="70">
        <f t="shared" si="3"/>
        <v>2.1595624265965986E-2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233</v>
      </c>
      <c r="B52" s="32" t="s">
        <v>183</v>
      </c>
      <c r="C52" s="95">
        <v>233</v>
      </c>
      <c r="D52" s="85">
        <v>4.0304963517631513E-2</v>
      </c>
      <c r="E52" s="82">
        <f t="shared" si="1"/>
        <v>5.8774079786160047E-2</v>
      </c>
      <c r="F52" s="82">
        <f t="shared" si="2"/>
        <v>5.8774079999999999E-2</v>
      </c>
      <c r="G52" s="44" t="s">
        <v>249</v>
      </c>
      <c r="H52" s="40"/>
      <c r="I52" s="40"/>
      <c r="J52" s="69">
        <f t="shared" si="0"/>
        <v>4.0304963517631513E-2</v>
      </c>
      <c r="K52" s="70">
        <f t="shared" si="3"/>
        <v>1.8469116482368486E-2</v>
      </c>
      <c r="L52" s="45"/>
      <c r="M52" s="40"/>
      <c r="AB52" s="59"/>
      <c r="AH52" s="46"/>
    </row>
    <row r="53" spans="1:34" ht="15.75" customHeight="1" x14ac:dyDescent="0.35">
      <c r="A53" s="32">
        <v>51</v>
      </c>
      <c r="B53" s="32" t="s">
        <v>184</v>
      </c>
      <c r="C53" s="95">
        <v>51</v>
      </c>
      <c r="D53" s="85">
        <v>0.14931184960959629</v>
      </c>
      <c r="E53" s="82">
        <f t="shared" si="1"/>
        <v>0.16047436127934703</v>
      </c>
      <c r="F53" s="82">
        <f t="shared" si="2"/>
        <v>0.16047436000000001</v>
      </c>
      <c r="G53" s="102"/>
      <c r="H53" s="40"/>
      <c r="I53" s="40"/>
      <c r="J53" s="69">
        <f t="shared" si="0"/>
        <v>0.14931184960959629</v>
      </c>
      <c r="K53" s="70">
        <f t="shared" si="3"/>
        <v>1.1162510390403724E-2</v>
      </c>
      <c r="L53" s="45"/>
      <c r="M53" s="40"/>
      <c r="N53" s="143" t="s">
        <v>294</v>
      </c>
      <c r="O53" s="143" t="s">
        <v>295</v>
      </c>
      <c r="P53" s="143" t="s">
        <v>296</v>
      </c>
      <c r="Q53" s="143" t="s">
        <v>297</v>
      </c>
      <c r="R53" s="143" t="s">
        <v>298</v>
      </c>
      <c r="AB53" s="59"/>
      <c r="AH53" s="46"/>
    </row>
    <row r="54" spans="1:34" ht="15.75" customHeight="1" x14ac:dyDescent="0.35">
      <c r="A54" s="32">
        <v>60</v>
      </c>
      <c r="B54" s="32" t="s">
        <v>121</v>
      </c>
      <c r="C54" s="95">
        <v>60</v>
      </c>
      <c r="D54" s="85">
        <v>0.10798773249836183</v>
      </c>
      <c r="E54" s="82">
        <f t="shared" si="1"/>
        <v>0.10864932133690848</v>
      </c>
      <c r="F54" s="82">
        <f t="shared" si="2"/>
        <v>0.10864931999999999</v>
      </c>
      <c r="G54" s="102"/>
      <c r="H54" s="40"/>
      <c r="I54" s="40"/>
      <c r="J54" s="69">
        <f t="shared" si="0"/>
        <v>0.10798773249836183</v>
      </c>
      <c r="K54" s="70">
        <f t="shared" si="3"/>
        <v>6.6158750163816671E-4</v>
      </c>
      <c r="L54" s="45"/>
      <c r="M54" s="40"/>
      <c r="N54" s="139">
        <v>1</v>
      </c>
      <c r="O54" s="140">
        <v>0.1</v>
      </c>
      <c r="P54" s="141">
        <v>2.131129023517812E-2</v>
      </c>
      <c r="Q54" s="142">
        <v>4.2700346119328457E-2</v>
      </c>
      <c r="R54" s="142"/>
      <c r="AB54" s="59"/>
      <c r="AH54" s="46"/>
    </row>
    <row r="55" spans="1:34" ht="15.75" customHeight="1" x14ac:dyDescent="0.35">
      <c r="A55" s="32">
        <v>242</v>
      </c>
      <c r="B55" s="32" t="s">
        <v>185</v>
      </c>
      <c r="C55" s="95">
        <v>242</v>
      </c>
      <c r="D55" s="85">
        <v>0.10798773249836183</v>
      </c>
      <c r="E55" s="82">
        <f t="shared" si="1"/>
        <v>0.10864932133690848</v>
      </c>
      <c r="F55" s="82">
        <f t="shared" si="2"/>
        <v>0.10864931999999999</v>
      </c>
      <c r="G55" s="102"/>
      <c r="H55" s="40"/>
      <c r="I55" s="40"/>
      <c r="J55" s="69">
        <f t="shared" si="0"/>
        <v>0.10798773249836183</v>
      </c>
      <c r="K55" s="70">
        <f t="shared" si="3"/>
        <v>6.6158750163816671E-4</v>
      </c>
      <c r="L55" s="45"/>
      <c r="M55" s="40"/>
      <c r="N55" s="139">
        <v>2</v>
      </c>
      <c r="O55" s="140">
        <v>0.2</v>
      </c>
      <c r="P55" s="141">
        <v>3.9664042772694842E-2</v>
      </c>
      <c r="Q55" s="142">
        <v>4.5949077430232424E-2</v>
      </c>
      <c r="R55" s="142">
        <v>1.8352752537516722E-2</v>
      </c>
      <c r="AB55" s="59"/>
      <c r="AH55" s="46"/>
    </row>
    <row r="56" spans="1:34" ht="15.75" customHeight="1" x14ac:dyDescent="0.35">
      <c r="A56" s="32">
        <v>50</v>
      </c>
      <c r="B56" s="32" t="s">
        <v>186</v>
      </c>
      <c r="C56" s="95">
        <v>50</v>
      </c>
      <c r="D56" s="85">
        <v>8.4601329565405864E-2</v>
      </c>
      <c r="E56" s="82">
        <f t="shared" si="1"/>
        <v>9.2527647580981032E-2</v>
      </c>
      <c r="F56" s="82">
        <f t="shared" si="2"/>
        <v>9.2527650000000003E-2</v>
      </c>
      <c r="G56" s="102"/>
      <c r="H56" s="40"/>
      <c r="I56" s="40"/>
      <c r="J56" s="69">
        <f t="shared" si="0"/>
        <v>8.4601329565405864E-2</v>
      </c>
      <c r="K56" s="70">
        <f t="shared" si="3"/>
        <v>7.926320434594139E-3</v>
      </c>
      <c r="L56" s="45"/>
      <c r="M56" s="40"/>
      <c r="N56" s="139">
        <v>3</v>
      </c>
      <c r="O56" s="140">
        <v>0.3</v>
      </c>
      <c r="P56" s="141">
        <v>4.2700346119328457E-2</v>
      </c>
      <c r="Q56" s="142">
        <v>5.8774079786160047E-2</v>
      </c>
      <c r="R56" s="142">
        <v>3.0363033466336148E-3</v>
      </c>
      <c r="AB56" s="59"/>
      <c r="AH56" s="46"/>
    </row>
    <row r="57" spans="1:34" ht="15.75" customHeight="1" x14ac:dyDescent="0.35">
      <c r="A57" s="32">
        <v>49</v>
      </c>
      <c r="B57" s="32" t="s">
        <v>245</v>
      </c>
      <c r="C57" s="95">
        <v>49</v>
      </c>
      <c r="D57" s="85">
        <v>0.10187616645165361</v>
      </c>
      <c r="E57" s="82">
        <f t="shared" si="1"/>
        <v>0.10864932133690848</v>
      </c>
      <c r="F57" s="82">
        <f t="shared" si="2"/>
        <v>0.10864931999999999</v>
      </c>
      <c r="G57" s="102"/>
      <c r="H57" s="40"/>
      <c r="I57" s="40"/>
      <c r="J57" s="69">
        <f t="shared" si="0"/>
        <v>0.10187616645165361</v>
      </c>
      <c r="K57" s="70">
        <f t="shared" si="3"/>
        <v>6.7731535483463862E-3</v>
      </c>
      <c r="L57" s="45"/>
      <c r="M57" s="40"/>
      <c r="N57" s="139">
        <v>4</v>
      </c>
      <c r="O57" s="140">
        <v>0.4</v>
      </c>
      <c r="P57" s="141">
        <v>4.5949077430232424E-2</v>
      </c>
      <c r="Q57" s="142">
        <v>6.0819995350133181E-2</v>
      </c>
      <c r="R57" s="142">
        <v>3.248731310903967E-3</v>
      </c>
      <c r="AB57" s="59"/>
      <c r="AH57" s="46"/>
    </row>
    <row r="58" spans="1:34" ht="15.75" customHeight="1" x14ac:dyDescent="0.35">
      <c r="A58" s="32">
        <v>243</v>
      </c>
      <c r="B58" s="32" t="s">
        <v>187</v>
      </c>
      <c r="C58" s="95">
        <v>243</v>
      </c>
      <c r="D58" s="85">
        <v>9.5827778730739888E-3</v>
      </c>
      <c r="E58" s="82">
        <f t="shared" si="1"/>
        <v>4.2700346119328457E-2</v>
      </c>
      <c r="F58" s="82">
        <f t="shared" si="2"/>
        <v>4.2700349999999998E-2</v>
      </c>
      <c r="G58" s="44" t="s">
        <v>249</v>
      </c>
      <c r="H58" s="40"/>
      <c r="I58" s="40"/>
      <c r="J58" s="69">
        <f t="shared" si="0"/>
        <v>9.5827778730739888E-3</v>
      </c>
      <c r="K58" s="70">
        <f t="shared" si="3"/>
        <v>3.3117572126926009E-2</v>
      </c>
      <c r="L58" s="45"/>
      <c r="M58" s="40"/>
      <c r="N58" s="139">
        <v>5</v>
      </c>
      <c r="O58" s="140">
        <v>0.5</v>
      </c>
      <c r="P58" s="141">
        <v>5.8774079786160047E-2</v>
      </c>
      <c r="Q58" s="142">
        <v>7.2428034483879203E-2</v>
      </c>
      <c r="R58" s="142">
        <v>1.2825002355927623E-2</v>
      </c>
      <c r="AB58" s="59"/>
      <c r="AH58" s="46"/>
    </row>
    <row r="59" spans="1:34" ht="15.75" customHeight="1" x14ac:dyDescent="0.35">
      <c r="A59" s="32">
        <v>244</v>
      </c>
      <c r="B59" s="32" t="s">
        <v>120</v>
      </c>
      <c r="C59" s="95">
        <v>244</v>
      </c>
      <c r="D59" s="85">
        <v>0.10798773249836183</v>
      </c>
      <c r="E59" s="82">
        <f t="shared" si="1"/>
        <v>0.10864932133690848</v>
      </c>
      <c r="F59" s="82">
        <f t="shared" si="2"/>
        <v>0.10864931999999999</v>
      </c>
      <c r="G59" s="102"/>
      <c r="H59" s="40"/>
      <c r="I59" s="40"/>
      <c r="J59" s="69">
        <f t="shared" si="0"/>
        <v>0.10798773249836183</v>
      </c>
      <c r="K59" s="70">
        <f t="shared" si="3"/>
        <v>6.6158750163816671E-4</v>
      </c>
      <c r="L59" s="45"/>
      <c r="M59" s="40"/>
      <c r="N59" s="139">
        <v>6</v>
      </c>
      <c r="O59" s="140">
        <v>0.6</v>
      </c>
      <c r="P59" s="141">
        <v>6.0819995350133181E-2</v>
      </c>
      <c r="Q59" s="142">
        <v>9.2527647580981032E-2</v>
      </c>
      <c r="R59" s="142">
        <v>2.0459155639731344E-3</v>
      </c>
      <c r="AB59" s="59"/>
      <c r="AH59" s="46"/>
    </row>
    <row r="60" spans="1:34" ht="15.75" customHeight="1" x14ac:dyDescent="0.35">
      <c r="A60" s="32">
        <v>246</v>
      </c>
      <c r="B60" s="32" t="s">
        <v>188</v>
      </c>
      <c r="C60" s="95">
        <v>246</v>
      </c>
      <c r="D60" s="85">
        <v>6.9766400294122028E-3</v>
      </c>
      <c r="E60" s="82">
        <f t="shared" si="1"/>
        <v>4.2700346119328457E-2</v>
      </c>
      <c r="F60" s="82">
        <f t="shared" si="2"/>
        <v>4.2700349999999998E-2</v>
      </c>
      <c r="G60" s="44" t="s">
        <v>249</v>
      </c>
      <c r="H60" s="40"/>
      <c r="I60" s="40"/>
      <c r="J60" s="69">
        <f t="shared" si="0"/>
        <v>6.9766400294122028E-3</v>
      </c>
      <c r="K60" s="70">
        <f t="shared" si="3"/>
        <v>3.5723709970587797E-2</v>
      </c>
      <c r="L60" s="45"/>
      <c r="M60" s="40"/>
      <c r="N60" s="139">
        <v>7</v>
      </c>
      <c r="O60" s="140">
        <v>0.7</v>
      </c>
      <c r="P60" s="141">
        <v>7.2428034483879203E-2</v>
      </c>
      <c r="Q60" s="142">
        <v>0.10864932133690848</v>
      </c>
      <c r="R60" s="142">
        <v>1.1608039133746022E-2</v>
      </c>
      <c r="AB60" s="59"/>
      <c r="AH60" s="46"/>
    </row>
    <row r="61" spans="1:34" ht="15.75" customHeight="1" x14ac:dyDescent="0.35">
      <c r="A61" s="32">
        <v>248</v>
      </c>
      <c r="B61" s="32" t="s">
        <v>119</v>
      </c>
      <c r="C61" s="95">
        <v>248</v>
      </c>
      <c r="D61" s="85">
        <v>5.8774079786160047E-2</v>
      </c>
      <c r="E61" s="82">
        <f t="shared" si="1"/>
        <v>6.0819995350133181E-2</v>
      </c>
      <c r="F61" s="82">
        <f t="shared" si="2"/>
        <v>6.0819999999999999E-2</v>
      </c>
      <c r="G61" s="102"/>
      <c r="H61" s="40"/>
      <c r="I61" s="40"/>
      <c r="J61" s="69">
        <f t="shared" si="0"/>
        <v>5.8774079786160047E-2</v>
      </c>
      <c r="K61" s="70">
        <f t="shared" si="3"/>
        <v>2.0459202138399524E-3</v>
      </c>
      <c r="L61" s="45"/>
      <c r="M61" s="40"/>
      <c r="N61" s="139">
        <v>8</v>
      </c>
      <c r="O61" s="140">
        <v>0.8</v>
      </c>
      <c r="P61" s="141">
        <v>9.2527647580981032E-2</v>
      </c>
      <c r="Q61" s="142">
        <v>0.12177389526293474</v>
      </c>
      <c r="R61" s="142">
        <v>2.0099613097101829E-2</v>
      </c>
      <c r="AB61" s="59"/>
      <c r="AH61" s="46"/>
    </row>
    <row r="62" spans="1:34" ht="15.75" customHeight="1" x14ac:dyDescent="0.35">
      <c r="A62" s="32">
        <v>249</v>
      </c>
      <c r="B62" s="32" t="s">
        <v>118</v>
      </c>
      <c r="C62" s="95">
        <v>249</v>
      </c>
      <c r="D62" s="85">
        <v>5.8774079786160047E-2</v>
      </c>
      <c r="E62" s="82">
        <f t="shared" si="1"/>
        <v>6.0819995350133181E-2</v>
      </c>
      <c r="F62" s="82">
        <f t="shared" si="2"/>
        <v>6.0819999999999999E-2</v>
      </c>
      <c r="G62" s="102"/>
      <c r="H62" s="40"/>
      <c r="I62" s="40"/>
      <c r="J62" s="69">
        <f t="shared" si="0"/>
        <v>5.8774079786160047E-2</v>
      </c>
      <c r="K62" s="70">
        <f t="shared" si="3"/>
        <v>2.0459202138399524E-3</v>
      </c>
      <c r="L62" s="45"/>
      <c r="M62" s="40"/>
      <c r="N62" s="139">
        <v>9</v>
      </c>
      <c r="O62" s="140">
        <v>0.9</v>
      </c>
      <c r="P62" s="141">
        <v>0.10864932133690848</v>
      </c>
      <c r="Q62" s="142">
        <v>0.13293640693268546</v>
      </c>
      <c r="R62" s="142">
        <v>1.6121673755927449E-2</v>
      </c>
      <c r="AB62" s="59"/>
      <c r="AH62" s="46"/>
    </row>
    <row r="63" spans="1:34" ht="15.75" customHeight="1" x14ac:dyDescent="0.35">
      <c r="A63" s="32">
        <v>250</v>
      </c>
      <c r="B63" s="32" t="s">
        <v>117</v>
      </c>
      <c r="C63" s="95">
        <v>250</v>
      </c>
      <c r="D63" s="85">
        <v>5.8774079786160047E-2</v>
      </c>
      <c r="E63" s="82">
        <f t="shared" si="1"/>
        <v>6.0819995350133181E-2</v>
      </c>
      <c r="F63" s="82">
        <f t="shared" si="2"/>
        <v>6.0819999999999999E-2</v>
      </c>
      <c r="G63" s="102"/>
      <c r="H63" s="40"/>
      <c r="I63" s="40"/>
      <c r="J63" s="69">
        <f t="shared" si="0"/>
        <v>5.8774079786160047E-2</v>
      </c>
      <c r="K63" s="70">
        <f t="shared" si="3"/>
        <v>2.0459202138399524E-3</v>
      </c>
      <c r="L63" s="45"/>
      <c r="M63" s="40"/>
      <c r="N63" s="139">
        <v>10</v>
      </c>
      <c r="O63" s="140">
        <v>1</v>
      </c>
      <c r="P63" s="141">
        <v>0.12177389526293474</v>
      </c>
      <c r="Q63" s="142">
        <v>0.1440989186024362</v>
      </c>
      <c r="R63" s="142">
        <v>1.3124573926026256E-2</v>
      </c>
      <c r="AB63" s="59"/>
      <c r="AH63" s="46"/>
    </row>
    <row r="64" spans="1:34" ht="15.75" customHeight="1" x14ac:dyDescent="0.35">
      <c r="A64" s="32">
        <v>251</v>
      </c>
      <c r="B64" s="32" t="s">
        <v>116</v>
      </c>
      <c r="C64" s="95">
        <v>251</v>
      </c>
      <c r="D64" s="85">
        <v>5.8774079786160047E-2</v>
      </c>
      <c r="E64" s="82">
        <f t="shared" si="1"/>
        <v>6.0819995350133181E-2</v>
      </c>
      <c r="F64" s="82">
        <f t="shared" si="2"/>
        <v>6.0819999999999999E-2</v>
      </c>
      <c r="G64" s="102"/>
      <c r="H64" s="40"/>
      <c r="I64" s="40"/>
      <c r="J64" s="69">
        <f t="shared" si="0"/>
        <v>5.8774079786160047E-2</v>
      </c>
      <c r="K64" s="70">
        <f t="shared" si="3"/>
        <v>2.0459202138399524E-3</v>
      </c>
      <c r="L64" s="45"/>
      <c r="M64" s="40"/>
      <c r="N64" s="147"/>
      <c r="O64" s="147"/>
      <c r="P64" s="147"/>
      <c r="Q64" s="146" t="s">
        <v>286</v>
      </c>
      <c r="R64" s="145">
        <v>1.1162511669750734E-2</v>
      </c>
      <c r="AB64" s="59"/>
      <c r="AH64" s="46"/>
    </row>
    <row r="65" spans="1:34" ht="15.75" customHeight="1" x14ac:dyDescent="0.35">
      <c r="A65" s="32">
        <v>252</v>
      </c>
      <c r="B65" s="32" t="s">
        <v>115</v>
      </c>
      <c r="C65" s="95">
        <v>252</v>
      </c>
      <c r="D65" s="85">
        <v>5.8774079786160047E-2</v>
      </c>
      <c r="E65" s="82">
        <f t="shared" si="1"/>
        <v>6.0819995350133181E-2</v>
      </c>
      <c r="F65" s="82">
        <f t="shared" si="2"/>
        <v>6.0819999999999999E-2</v>
      </c>
      <c r="G65" s="102"/>
      <c r="H65" s="40"/>
      <c r="I65" s="40"/>
      <c r="J65" s="69">
        <f>+D65</f>
        <v>5.8774079786160047E-2</v>
      </c>
      <c r="K65" s="70">
        <f>F65-J65</f>
        <v>2.0459202138399524E-3</v>
      </c>
      <c r="L65" s="45"/>
      <c r="M65" s="40"/>
      <c r="AB65" s="59"/>
      <c r="AH65" s="46"/>
    </row>
    <row r="66" spans="1:34" ht="15.75" customHeight="1" x14ac:dyDescent="0.35">
      <c r="A66" s="32">
        <v>253</v>
      </c>
      <c r="B66" s="32" t="s">
        <v>114</v>
      </c>
      <c r="C66" s="95">
        <v>253</v>
      </c>
      <c r="D66" s="85">
        <v>5.8774079786160047E-2</v>
      </c>
      <c r="E66" s="82">
        <f t="shared" si="1"/>
        <v>6.0819995350133181E-2</v>
      </c>
      <c r="F66" s="82">
        <f t="shared" si="2"/>
        <v>6.0819999999999999E-2</v>
      </c>
      <c r="G66" s="102"/>
      <c r="H66" s="40"/>
      <c r="I66" s="40"/>
      <c r="J66" s="69">
        <f t="shared" ref="J66:J129" si="7">+D66</f>
        <v>5.8774079786160047E-2</v>
      </c>
      <c r="K66" s="70">
        <f t="shared" ref="K66:K129" si="8">F66-J66</f>
        <v>2.0459202138399524E-3</v>
      </c>
      <c r="L66" s="45"/>
      <c r="M66" s="40"/>
      <c r="AB66" s="59"/>
      <c r="AH66" s="46"/>
    </row>
    <row r="67" spans="1:34" ht="15.75" customHeight="1" x14ac:dyDescent="0.35">
      <c r="A67" s="32">
        <v>254</v>
      </c>
      <c r="B67" s="32" t="s">
        <v>113</v>
      </c>
      <c r="C67" s="95">
        <v>254</v>
      </c>
      <c r="D67" s="85">
        <v>5.8774079786160047E-2</v>
      </c>
      <c r="E67" s="82">
        <f t="shared" ref="E67:E130" si="9">IF(AND(G67="X",D67&lt;$N$17),VLOOKUP(D67,$N$7:$Q$51,4,1),IF(D67&lt;$N$17,VLOOKUP(D67,$N$7:$P$51,3,1),IF(G67="X",VLOOKUP(D67,$N$7:$R$51,4,1),VLOOKUP(D67,$N$7:$R$51,3,1))))</f>
        <v>6.0819995350133181E-2</v>
      </c>
      <c r="F67" s="82">
        <f t="shared" ref="F67:F130" si="10">ROUND(E67,8)</f>
        <v>6.0819999999999999E-2</v>
      </c>
      <c r="G67" s="102"/>
      <c r="H67" s="40"/>
      <c r="I67" s="40"/>
      <c r="J67" s="69">
        <f t="shared" si="7"/>
        <v>5.8774079786160047E-2</v>
      </c>
      <c r="K67" s="70">
        <f t="shared" si="8"/>
        <v>2.0459202138399524E-3</v>
      </c>
      <c r="L67" s="45"/>
      <c r="M67" s="40"/>
      <c r="AB67" s="59"/>
      <c r="AH67" s="46"/>
    </row>
    <row r="68" spans="1:34" ht="15.75" customHeight="1" x14ac:dyDescent="0.35">
      <c r="A68" s="32">
        <v>255</v>
      </c>
      <c r="B68" s="32" t="s">
        <v>112</v>
      </c>
      <c r="C68" s="95">
        <v>255</v>
      </c>
      <c r="D68" s="85">
        <v>5.8774079786160047E-2</v>
      </c>
      <c r="E68" s="82">
        <f t="shared" si="9"/>
        <v>6.0819995350133181E-2</v>
      </c>
      <c r="F68" s="82">
        <f t="shared" si="10"/>
        <v>6.0819999999999999E-2</v>
      </c>
      <c r="G68" s="102"/>
      <c r="H68" s="40"/>
      <c r="I68" s="40"/>
      <c r="J68" s="69">
        <f t="shared" si="7"/>
        <v>5.8774079786160047E-2</v>
      </c>
      <c r="K68" s="70">
        <f t="shared" si="8"/>
        <v>2.0459202138399524E-3</v>
      </c>
      <c r="L68" s="45"/>
      <c r="M68" s="40"/>
      <c r="N68"/>
      <c r="O68" s="134" t="s">
        <v>299</v>
      </c>
      <c r="P68" s="134"/>
      <c r="Q68" s="134"/>
      <c r="R68" s="134"/>
      <c r="S68" s="134"/>
      <c r="T68" s="134"/>
      <c r="U68" s="134"/>
      <c r="V68" s="134"/>
      <c r="W68" s="134"/>
      <c r="X68" s="134"/>
      <c r="Y68" s="72"/>
      <c r="Z68" s="72"/>
      <c r="AA68" s="72"/>
      <c r="AB68" s="72"/>
      <c r="AH68" s="46"/>
    </row>
    <row r="69" spans="1:34" ht="15.75" customHeight="1" x14ac:dyDescent="0.35">
      <c r="A69" s="32">
        <v>256</v>
      </c>
      <c r="B69" s="32" t="s">
        <v>111</v>
      </c>
      <c r="C69" s="95">
        <v>256</v>
      </c>
      <c r="D69" s="85">
        <v>5.8774079786160047E-2</v>
      </c>
      <c r="E69" s="82">
        <f t="shared" si="9"/>
        <v>6.0819995350133181E-2</v>
      </c>
      <c r="F69" s="82">
        <f t="shared" si="10"/>
        <v>6.0819999999999999E-2</v>
      </c>
      <c r="G69" s="102"/>
      <c r="H69" s="40"/>
      <c r="I69" s="40"/>
      <c r="J69" s="69">
        <f t="shared" si="7"/>
        <v>5.8774079786160047E-2</v>
      </c>
      <c r="K69" s="70">
        <f t="shared" si="8"/>
        <v>2.0459202138399524E-3</v>
      </c>
      <c r="L69" s="45"/>
      <c r="M69" s="40"/>
      <c r="N69" s="32"/>
      <c r="O69" s="77" t="s">
        <v>300</v>
      </c>
      <c r="P69" s="77" t="s">
        <v>301</v>
      </c>
      <c r="Q69" s="77" t="s">
        <v>302</v>
      </c>
      <c r="R69" s="77" t="s">
        <v>322</v>
      </c>
      <c r="S69" s="78" t="s">
        <v>325</v>
      </c>
      <c r="T69" s="78" t="s">
        <v>326</v>
      </c>
      <c r="U69" s="77" t="s">
        <v>327</v>
      </c>
      <c r="V69" s="77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557</v>
      </c>
      <c r="AH69" s="46"/>
    </row>
    <row r="70" spans="1:34" ht="15.75" customHeight="1" x14ac:dyDescent="0.35">
      <c r="A70" s="32">
        <v>1073</v>
      </c>
      <c r="B70" s="32" t="s">
        <v>110</v>
      </c>
      <c r="C70" s="95">
        <v>1073</v>
      </c>
      <c r="D70" s="85">
        <v>5.8774079786160047E-2</v>
      </c>
      <c r="E70" s="82">
        <f t="shared" si="9"/>
        <v>6.0819995350133181E-2</v>
      </c>
      <c r="F70" s="82">
        <f t="shared" si="10"/>
        <v>6.0819999999999999E-2</v>
      </c>
      <c r="G70" s="102"/>
      <c r="H70" s="40"/>
      <c r="I70" s="40"/>
      <c r="J70" s="69">
        <f t="shared" si="7"/>
        <v>5.8774079786160047E-2</v>
      </c>
      <c r="K70" s="70">
        <f t="shared" si="8"/>
        <v>2.0459202138399524E-3</v>
      </c>
      <c r="L70" s="45"/>
      <c r="M70" s="40"/>
      <c r="N70" s="52" t="s">
        <v>303</v>
      </c>
      <c r="O70" s="148">
        <v>5.985818315490557E-2</v>
      </c>
      <c r="P70" s="149">
        <v>4.2573087294030108E-2</v>
      </c>
      <c r="Q70" s="149">
        <v>3.169011442345842E-2</v>
      </c>
      <c r="R70" s="150">
        <v>3.0680667856995678E-2</v>
      </c>
      <c r="S70" s="106"/>
      <c r="T70" s="106"/>
      <c r="U70" s="107"/>
      <c r="V70" s="107"/>
      <c r="W70" s="105"/>
      <c r="X70" s="105"/>
      <c r="Y70" s="105"/>
      <c r="Z70" s="108"/>
      <c r="AA70" s="73"/>
      <c r="AB70" s="73"/>
      <c r="AH70" s="46"/>
    </row>
    <row r="71" spans="1:34" ht="15.75" customHeight="1" x14ac:dyDescent="0.35">
      <c r="A71" s="32">
        <v>573</v>
      </c>
      <c r="B71" s="32" t="s">
        <v>335</v>
      </c>
      <c r="C71" s="95">
        <v>573</v>
      </c>
      <c r="D71" s="85">
        <v>6.4516490199881486E-3</v>
      </c>
      <c r="E71" s="82">
        <f t="shared" si="9"/>
        <v>4.2700346119328457E-2</v>
      </c>
      <c r="F71" s="82">
        <f t="shared" si="10"/>
        <v>4.2700349999999998E-2</v>
      </c>
      <c r="G71" s="44" t="s">
        <v>249</v>
      </c>
      <c r="H71" s="40"/>
      <c r="I71" s="40"/>
      <c r="J71" s="69">
        <f t="shared" si="7"/>
        <v>6.4516490199881486E-3</v>
      </c>
      <c r="K71" s="70">
        <f t="shared" si="8"/>
        <v>3.6248700980011851E-2</v>
      </c>
      <c r="L71" s="45"/>
      <c r="M71" s="40"/>
      <c r="N71" s="52" t="s">
        <v>304</v>
      </c>
      <c r="O71" s="151">
        <v>8.2114968534987398E-2</v>
      </c>
      <c r="P71" s="151">
        <v>7.0892486130353954E-2</v>
      </c>
      <c r="Q71" s="151">
        <v>6.2819918126213167E-2</v>
      </c>
      <c r="R71" s="150">
        <v>6.1996185445419044E-2</v>
      </c>
      <c r="S71" s="106"/>
      <c r="T71" s="106"/>
      <c r="U71" s="110"/>
      <c r="V71" s="110"/>
      <c r="W71" s="107"/>
      <c r="X71" s="107"/>
      <c r="Y71" s="107"/>
      <c r="Z71" s="109"/>
      <c r="AA71" s="31"/>
      <c r="AB71" s="31"/>
      <c r="AH71" s="46"/>
    </row>
    <row r="72" spans="1:34" ht="15.75" customHeight="1" x14ac:dyDescent="0.35">
      <c r="A72" s="32">
        <v>258</v>
      </c>
      <c r="B72" s="32" t="s">
        <v>109</v>
      </c>
      <c r="C72" s="95">
        <v>258</v>
      </c>
      <c r="D72" s="85">
        <v>1.0015178355067164E-2</v>
      </c>
      <c r="E72" s="82">
        <f t="shared" si="9"/>
        <v>4.2700346119328457E-2</v>
      </c>
      <c r="F72" s="82">
        <f t="shared" si="10"/>
        <v>4.2700349999999998E-2</v>
      </c>
      <c r="G72" s="44" t="s">
        <v>249</v>
      </c>
      <c r="H72" s="40"/>
      <c r="I72" s="40"/>
      <c r="J72" s="69">
        <f t="shared" si="7"/>
        <v>1.0015178355067164E-2</v>
      </c>
      <c r="K72" s="70">
        <f t="shared" si="8"/>
        <v>3.2685171644932835E-2</v>
      </c>
      <c r="L72" s="45"/>
      <c r="M72" s="40"/>
      <c r="N72" s="52" t="s">
        <v>305</v>
      </c>
      <c r="O72" s="152">
        <v>0.20183133484479854</v>
      </c>
      <c r="P72" s="152">
        <v>0.15603866071841416</v>
      </c>
      <c r="Q72" s="152">
        <v>0.12620014697313001</v>
      </c>
      <c r="R72" s="153">
        <v>0.1233575211594104</v>
      </c>
      <c r="S72" s="110"/>
      <c r="T72" s="110"/>
      <c r="U72" s="110"/>
      <c r="V72" s="110"/>
      <c r="W72" s="110"/>
      <c r="X72" s="110"/>
      <c r="Y72" s="110"/>
      <c r="Z72" s="109"/>
      <c r="AA72" s="31"/>
      <c r="AB72" s="31"/>
      <c r="AH72" s="46"/>
    </row>
    <row r="73" spans="1:34" ht="15.75" customHeight="1" x14ac:dyDescent="0.35">
      <c r="A73" s="32">
        <v>53</v>
      </c>
      <c r="B73" s="32" t="s">
        <v>274</v>
      </c>
      <c r="C73" s="95">
        <v>53</v>
      </c>
      <c r="D73" s="85">
        <v>2.1104725734034012E-2</v>
      </c>
      <c r="E73" s="82">
        <f t="shared" si="9"/>
        <v>4.2700346119328457E-2</v>
      </c>
      <c r="F73" s="82">
        <f t="shared" si="10"/>
        <v>4.2700349999999998E-2</v>
      </c>
      <c r="G73" s="44" t="s">
        <v>249</v>
      </c>
      <c r="H73" s="40"/>
      <c r="I73" s="40"/>
      <c r="J73" s="69">
        <f t="shared" si="7"/>
        <v>2.1104725734034012E-2</v>
      </c>
      <c r="K73" s="70">
        <f t="shared" si="8"/>
        <v>2.1595624265965986E-2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279</v>
      </c>
      <c r="B74" s="32" t="s">
        <v>288</v>
      </c>
      <c r="C74" s="95">
        <v>279</v>
      </c>
      <c r="D74" s="85">
        <v>5.8774079786160047E-2</v>
      </c>
      <c r="E74" s="82">
        <f t="shared" si="9"/>
        <v>6.0819995350133181E-2</v>
      </c>
      <c r="F74" s="82">
        <f t="shared" si="10"/>
        <v>6.0819999999999999E-2</v>
      </c>
      <c r="G74" s="44"/>
      <c r="H74" s="40"/>
      <c r="I74" s="40"/>
      <c r="J74" s="69">
        <f t="shared" si="7"/>
        <v>5.8774079786160047E-2</v>
      </c>
      <c r="K74" s="70">
        <f t="shared" si="8"/>
        <v>2.0459202138399524E-3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260</v>
      </c>
      <c r="B75" s="32" t="s">
        <v>108</v>
      </c>
      <c r="C75" s="95">
        <v>260</v>
      </c>
      <c r="D75" s="85">
        <v>3.5094663660730462E-2</v>
      </c>
      <c r="E75" s="82">
        <f t="shared" si="9"/>
        <v>3.9664042772694842E-2</v>
      </c>
      <c r="F75" s="82">
        <f t="shared" si="10"/>
        <v>3.9664039999999998E-2</v>
      </c>
      <c r="G75" s="102"/>
      <c r="H75" s="40"/>
      <c r="I75" s="40"/>
      <c r="J75" s="69">
        <f t="shared" si="7"/>
        <v>3.5094663660730462E-2</v>
      </c>
      <c r="K75" s="70">
        <f t="shared" si="8"/>
        <v>4.5693763392695361E-3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296</v>
      </c>
      <c r="B76" s="32" t="s">
        <v>313</v>
      </c>
      <c r="C76" s="95">
        <v>296</v>
      </c>
      <c r="D76" s="85">
        <v>6.1436804166312515E-3</v>
      </c>
      <c r="E76" s="82">
        <f t="shared" si="9"/>
        <v>4.2700346119328457E-2</v>
      </c>
      <c r="F76" s="82">
        <f t="shared" si="10"/>
        <v>4.2700349999999998E-2</v>
      </c>
      <c r="G76" s="44" t="s">
        <v>249</v>
      </c>
      <c r="H76" s="40"/>
      <c r="I76" s="40"/>
      <c r="J76" s="69">
        <f t="shared" si="7"/>
        <v>6.1436804166312515E-3</v>
      </c>
      <c r="K76" s="70">
        <f t="shared" si="8"/>
        <v>3.6556669583368749E-2</v>
      </c>
      <c r="L76" s="45"/>
      <c r="M76" s="40"/>
      <c r="N76" s="79" t="s">
        <v>323</v>
      </c>
      <c r="O76" s="111">
        <v>0.23018955606154737</v>
      </c>
      <c r="P76" s="57"/>
      <c r="Q76" s="53"/>
      <c r="R76" s="53"/>
      <c r="AB76" s="59"/>
      <c r="AH76" s="46"/>
    </row>
    <row r="77" spans="1:34" ht="15.75" customHeight="1" x14ac:dyDescent="0.45">
      <c r="A77" s="32">
        <v>265</v>
      </c>
      <c r="B77" s="32" t="s">
        <v>189</v>
      </c>
      <c r="C77" s="95">
        <v>265</v>
      </c>
      <c r="D77" s="85">
        <v>1.0576141057782727E-2</v>
      </c>
      <c r="E77" s="82">
        <f t="shared" si="9"/>
        <v>4.2700346119328457E-2</v>
      </c>
      <c r="F77" s="82">
        <f t="shared" si="10"/>
        <v>4.2700349999999998E-2</v>
      </c>
      <c r="G77" s="44" t="s">
        <v>249</v>
      </c>
      <c r="H77" s="40"/>
      <c r="I77" s="40"/>
      <c r="J77" s="69">
        <f t="shared" si="7"/>
        <v>1.0576141057782727E-2</v>
      </c>
      <c r="K77" s="70">
        <f t="shared" si="8"/>
        <v>3.2124208942217271E-2</v>
      </c>
      <c r="L77" s="45"/>
      <c r="M77" s="40"/>
      <c r="N77" s="79"/>
      <c r="O77" s="111">
        <v>0.23018955606154737</v>
      </c>
      <c r="P77" s="57"/>
      <c r="Q77" s="53"/>
      <c r="R77" s="53"/>
      <c r="AB77" s="59"/>
      <c r="AH77" s="46"/>
    </row>
    <row r="78" spans="1:34" ht="15.75" customHeight="1" x14ac:dyDescent="0.45">
      <c r="A78" s="32">
        <v>273</v>
      </c>
      <c r="B78" s="32" t="s">
        <v>107</v>
      </c>
      <c r="C78" s="95">
        <v>273</v>
      </c>
      <c r="D78" s="85">
        <v>4.174561711041639E-2</v>
      </c>
      <c r="E78" s="82">
        <f t="shared" si="9"/>
        <v>4.2700346119328457E-2</v>
      </c>
      <c r="F78" s="82">
        <f t="shared" si="10"/>
        <v>4.2700349999999998E-2</v>
      </c>
      <c r="G78" s="102"/>
      <c r="H78" s="40"/>
      <c r="I78" s="40"/>
      <c r="J78" s="69">
        <f t="shared" si="7"/>
        <v>4.174561711041639E-2</v>
      </c>
      <c r="K78" s="70">
        <f t="shared" si="8"/>
        <v>9.5473288958360797E-4</v>
      </c>
      <c r="L78" s="45"/>
      <c r="M78" s="40"/>
      <c r="N78" s="79"/>
      <c r="O78" s="111">
        <v>0.21147891984623299</v>
      </c>
      <c r="P78" s="57"/>
      <c r="Q78" s="53"/>
      <c r="R78" s="53"/>
      <c r="AB78" s="59"/>
      <c r="AH78" s="46"/>
    </row>
    <row r="79" spans="1:34" ht="15.75" customHeight="1" x14ac:dyDescent="0.45">
      <c r="A79" s="32">
        <v>275</v>
      </c>
      <c r="B79" s="32" t="s">
        <v>190</v>
      </c>
      <c r="C79" s="95">
        <v>275</v>
      </c>
      <c r="D79" s="85">
        <v>4.174561711041639E-2</v>
      </c>
      <c r="E79" s="82">
        <f t="shared" si="9"/>
        <v>4.2700346119328457E-2</v>
      </c>
      <c r="F79" s="82">
        <f t="shared" si="10"/>
        <v>4.2700349999999998E-2</v>
      </c>
      <c r="G79" s="102"/>
      <c r="H79" s="40"/>
      <c r="I79" s="40"/>
      <c r="J79" s="69">
        <f t="shared" si="7"/>
        <v>4.174561711041639E-2</v>
      </c>
      <c r="K79" s="70">
        <f t="shared" si="8"/>
        <v>9.5473288958360797E-4</v>
      </c>
      <c r="L79" s="45"/>
      <c r="M79" s="40"/>
      <c r="N79" s="79"/>
      <c r="O79" s="111">
        <v>0.21147891984623299</v>
      </c>
      <c r="P79" s="57"/>
      <c r="Q79" s="53"/>
      <c r="R79" s="53"/>
      <c r="AB79" s="59"/>
      <c r="AH79" s="46"/>
    </row>
    <row r="80" spans="1:34" ht="15.75" customHeight="1" x14ac:dyDescent="0.45">
      <c r="A80" s="32">
        <v>282</v>
      </c>
      <c r="B80" s="32" t="s">
        <v>191</v>
      </c>
      <c r="C80" s="95">
        <v>282</v>
      </c>
      <c r="D80" s="85">
        <v>6.8329570423114827E-2</v>
      </c>
      <c r="E80" s="82">
        <f t="shared" si="9"/>
        <v>7.2428034483879203E-2</v>
      </c>
      <c r="F80" s="82">
        <f t="shared" si="10"/>
        <v>7.2428030000000004E-2</v>
      </c>
      <c r="G80" s="102"/>
      <c r="H80" s="40"/>
      <c r="I80" s="40"/>
      <c r="J80" s="69">
        <f t="shared" si="7"/>
        <v>6.8329570423114827E-2</v>
      </c>
      <c r="K80" s="70">
        <f t="shared" si="8"/>
        <v>4.0984595768851773E-3</v>
      </c>
      <c r="L80" s="45"/>
      <c r="M80" s="40"/>
      <c r="N80" s="79"/>
      <c r="O80" s="111">
        <v>0.22878370007968174</v>
      </c>
      <c r="P80" s="57"/>
      <c r="Q80" s="53"/>
      <c r="R80" s="53"/>
      <c r="AB80" s="59"/>
      <c r="AH80" s="46"/>
    </row>
    <row r="81" spans="1:34" ht="15.75" customHeight="1" x14ac:dyDescent="0.45">
      <c r="A81" s="32">
        <v>283</v>
      </c>
      <c r="B81" s="32" t="s">
        <v>106</v>
      </c>
      <c r="C81" s="95">
        <v>283</v>
      </c>
      <c r="D81" s="85">
        <v>6.8329570423114827E-2</v>
      </c>
      <c r="E81" s="82">
        <f t="shared" si="9"/>
        <v>7.2428034483879203E-2</v>
      </c>
      <c r="F81" s="82">
        <f t="shared" si="10"/>
        <v>7.2428030000000004E-2</v>
      </c>
      <c r="G81" s="102"/>
      <c r="H81" s="40"/>
      <c r="I81" s="40"/>
      <c r="J81" s="69">
        <f t="shared" si="7"/>
        <v>6.8329570423114827E-2</v>
      </c>
      <c r="K81" s="70">
        <f t="shared" si="8"/>
        <v>4.0984595768851773E-3</v>
      </c>
      <c r="L81" s="45"/>
      <c r="M81" s="40"/>
      <c r="N81" s="79"/>
      <c r="O81" s="111">
        <v>0.27171388932758983</v>
      </c>
      <c r="P81" s="57"/>
      <c r="Q81" s="53"/>
      <c r="R81" s="53"/>
      <c r="AB81" s="59"/>
      <c r="AH81" s="46"/>
    </row>
    <row r="82" spans="1:34" ht="15.75" customHeight="1" x14ac:dyDescent="0.45">
      <c r="A82" s="32">
        <v>295</v>
      </c>
      <c r="B82" s="32" t="s">
        <v>105</v>
      </c>
      <c r="C82" s="95">
        <v>295</v>
      </c>
      <c r="D82" s="85">
        <v>1.274271539625558E-2</v>
      </c>
      <c r="E82" s="82">
        <f t="shared" si="9"/>
        <v>4.2700346119328457E-2</v>
      </c>
      <c r="F82" s="82">
        <f t="shared" si="10"/>
        <v>4.2700349999999998E-2</v>
      </c>
      <c r="G82" s="44" t="s">
        <v>249</v>
      </c>
      <c r="H82" s="40"/>
      <c r="I82" s="40"/>
      <c r="J82" s="69">
        <f t="shared" si="7"/>
        <v>1.274271539625558E-2</v>
      </c>
      <c r="K82" s="70">
        <f t="shared" si="8"/>
        <v>2.9957634603744419E-2</v>
      </c>
      <c r="L82" s="45"/>
      <c r="M82" s="40"/>
      <c r="N82" s="32"/>
      <c r="O82" s="111">
        <v>0.32225864512373842</v>
      </c>
      <c r="P82" s="57"/>
      <c r="Q82" s="53"/>
      <c r="R82" s="53"/>
      <c r="AB82" s="59"/>
      <c r="AH82" s="46"/>
    </row>
    <row r="83" spans="1:34" ht="15.75" customHeight="1" x14ac:dyDescent="0.45">
      <c r="A83" s="32">
        <v>300</v>
      </c>
      <c r="B83" s="32" t="s">
        <v>104</v>
      </c>
      <c r="C83" s="95">
        <v>300</v>
      </c>
      <c r="D83" s="85">
        <v>2.1999220527299777E-2</v>
      </c>
      <c r="E83" s="82">
        <f t="shared" si="9"/>
        <v>3.9664042772694842E-2</v>
      </c>
      <c r="F83" s="82">
        <f t="shared" si="10"/>
        <v>3.9664039999999998E-2</v>
      </c>
      <c r="G83" s="102"/>
      <c r="H83" s="40"/>
      <c r="I83" s="40"/>
      <c r="J83" s="69">
        <f t="shared" si="7"/>
        <v>2.1999220527299777E-2</v>
      </c>
      <c r="K83" s="70">
        <f t="shared" si="8"/>
        <v>1.7664819472700221E-2</v>
      </c>
      <c r="L83" s="45"/>
      <c r="M83" s="40"/>
      <c r="N83" s="79"/>
      <c r="O83" s="111">
        <v>0.23018955606154737</v>
      </c>
      <c r="P83" s="57"/>
      <c r="Q83" s="53"/>
      <c r="R83" s="53"/>
      <c r="AB83" s="59"/>
      <c r="AH83" s="46"/>
    </row>
    <row r="84" spans="1:34" ht="15.75" customHeight="1" x14ac:dyDescent="0.45">
      <c r="A84" s="32">
        <v>24</v>
      </c>
      <c r="B84" s="32" t="s">
        <v>268</v>
      </c>
      <c r="C84" s="95">
        <v>24</v>
      </c>
      <c r="D84" s="85">
        <v>1.4390823134517209E-2</v>
      </c>
      <c r="E84" s="82">
        <f t="shared" si="9"/>
        <v>4.2700346119328457E-2</v>
      </c>
      <c r="F84" s="82">
        <f t="shared" si="10"/>
        <v>4.2700349999999998E-2</v>
      </c>
      <c r="G84" s="44" t="s">
        <v>249</v>
      </c>
      <c r="H84" s="40"/>
      <c r="I84" s="40"/>
      <c r="J84" s="69">
        <f t="shared" si="7"/>
        <v>1.4390823134517209E-2</v>
      </c>
      <c r="K84" s="70">
        <f t="shared" si="8"/>
        <v>2.8309526865482791E-2</v>
      </c>
      <c r="L84" s="45"/>
      <c r="M84" s="40"/>
      <c r="N84" s="79" t="s">
        <v>568</v>
      </c>
      <c r="O84" s="112">
        <v>0.16523717735424645</v>
      </c>
      <c r="P84" s="57"/>
      <c r="Q84" s="53"/>
      <c r="R84" s="53"/>
      <c r="AB84" s="59"/>
      <c r="AH84" s="46"/>
    </row>
    <row r="85" spans="1:34" ht="15.75" customHeight="1" x14ac:dyDescent="0.45">
      <c r="A85" s="32">
        <v>29</v>
      </c>
      <c r="B85" s="32" t="s">
        <v>271</v>
      </c>
      <c r="C85" s="95">
        <v>29</v>
      </c>
      <c r="D85" s="85">
        <v>8.8459537880429002E-3</v>
      </c>
      <c r="E85" s="82">
        <f t="shared" si="9"/>
        <v>4.2700346119328457E-2</v>
      </c>
      <c r="F85" s="82">
        <f t="shared" si="10"/>
        <v>4.2700349999999998E-2</v>
      </c>
      <c r="G85" s="44" t="s">
        <v>249</v>
      </c>
      <c r="H85" s="40"/>
      <c r="I85" s="40"/>
      <c r="J85" s="69">
        <f t="shared" si="7"/>
        <v>8.8459537880429002E-3</v>
      </c>
      <c r="K85" s="70">
        <f t="shared" si="8"/>
        <v>3.38543962119571E-2</v>
      </c>
      <c r="L85" s="45"/>
      <c r="M85" s="40"/>
      <c r="N85" s="79"/>
      <c r="O85" s="112">
        <v>0.16523717735424645</v>
      </c>
      <c r="P85" s="57"/>
      <c r="Q85" s="53"/>
      <c r="R85" s="53"/>
      <c r="AB85" s="59"/>
      <c r="AH85" s="46"/>
    </row>
    <row r="86" spans="1:34" ht="15.75" customHeight="1" x14ac:dyDescent="0.45">
      <c r="A86" s="32">
        <v>44</v>
      </c>
      <c r="B86" s="32" t="s">
        <v>275</v>
      </c>
      <c r="C86" s="95">
        <v>44</v>
      </c>
      <c r="D86" s="85">
        <v>8.8459537880429002E-3</v>
      </c>
      <c r="E86" s="82">
        <f t="shared" si="9"/>
        <v>4.2700346119328457E-2</v>
      </c>
      <c r="F86" s="82">
        <f t="shared" si="10"/>
        <v>4.2700349999999998E-2</v>
      </c>
      <c r="G86" s="44" t="s">
        <v>249</v>
      </c>
      <c r="H86" s="40"/>
      <c r="I86" s="40"/>
      <c r="J86" s="69">
        <f t="shared" si="7"/>
        <v>8.8459537880429002E-3</v>
      </c>
      <c r="K86" s="70">
        <f t="shared" si="8"/>
        <v>3.38543962119571E-2</v>
      </c>
      <c r="L86" s="45"/>
      <c r="M86" s="40"/>
      <c r="N86" s="32"/>
      <c r="O86" s="112">
        <v>0.18377324724233771</v>
      </c>
      <c r="P86" s="57"/>
      <c r="AB86" s="59"/>
      <c r="AH86" s="46"/>
    </row>
    <row r="87" spans="1:34" ht="15.75" customHeight="1" x14ac:dyDescent="0.45">
      <c r="A87" s="32">
        <v>334</v>
      </c>
      <c r="B87" s="32" t="s">
        <v>103</v>
      </c>
      <c r="C87" s="95">
        <v>334</v>
      </c>
      <c r="D87" s="85">
        <v>9.5827778730739888E-3</v>
      </c>
      <c r="E87" s="82">
        <f t="shared" si="9"/>
        <v>4.2700346119328457E-2</v>
      </c>
      <c r="F87" s="82">
        <f t="shared" si="10"/>
        <v>4.2700349999999998E-2</v>
      </c>
      <c r="G87" s="44" t="s">
        <v>249</v>
      </c>
      <c r="H87" s="40"/>
      <c r="I87" s="40"/>
      <c r="J87" s="69">
        <f t="shared" si="7"/>
        <v>9.5827778730739888E-3</v>
      </c>
      <c r="K87" s="70">
        <f t="shared" si="8"/>
        <v>3.3117572126926009E-2</v>
      </c>
      <c r="L87" s="45"/>
      <c r="M87" s="40"/>
      <c r="N87" s="79"/>
      <c r="O87" s="112">
        <v>0.19265234455717675</v>
      </c>
      <c r="P87" s="57"/>
      <c r="AB87" s="59"/>
      <c r="AH87" s="46"/>
    </row>
    <row r="88" spans="1:34" ht="15.75" customHeight="1" x14ac:dyDescent="0.45">
      <c r="A88" s="32">
        <v>335</v>
      </c>
      <c r="B88" s="32" t="s">
        <v>102</v>
      </c>
      <c r="C88" s="95">
        <v>335</v>
      </c>
      <c r="D88" s="85">
        <v>4.1515706365465338E-2</v>
      </c>
      <c r="E88" s="82">
        <f t="shared" si="9"/>
        <v>4.2700346119328457E-2</v>
      </c>
      <c r="F88" s="82">
        <f t="shared" si="10"/>
        <v>4.2700349999999998E-2</v>
      </c>
      <c r="G88" s="102"/>
      <c r="H88" s="40"/>
      <c r="I88" s="40"/>
      <c r="J88" s="69">
        <f t="shared" si="7"/>
        <v>4.1515706365465338E-2</v>
      </c>
      <c r="K88" s="70">
        <f t="shared" si="8"/>
        <v>1.18464363453466E-3</v>
      </c>
      <c r="L88" s="45"/>
      <c r="M88" s="40"/>
      <c r="N88" s="79"/>
      <c r="O88" s="112">
        <v>0.18436959324305169</v>
      </c>
      <c r="P88" s="57"/>
      <c r="AB88" s="59"/>
      <c r="AH88" s="46"/>
    </row>
    <row r="89" spans="1:34" ht="15.75" customHeight="1" x14ac:dyDescent="0.45">
      <c r="A89" s="32">
        <v>336</v>
      </c>
      <c r="B89" s="32" t="s">
        <v>101</v>
      </c>
      <c r="C89" s="95">
        <v>336</v>
      </c>
      <c r="D89" s="85">
        <v>4.1006405270674007E-2</v>
      </c>
      <c r="E89" s="82">
        <f t="shared" si="9"/>
        <v>4.2700346119328457E-2</v>
      </c>
      <c r="F89" s="82">
        <f t="shared" si="10"/>
        <v>4.2700349999999998E-2</v>
      </c>
      <c r="G89" s="102"/>
      <c r="H89" s="40"/>
      <c r="I89" s="40"/>
      <c r="J89" s="69">
        <f t="shared" si="7"/>
        <v>4.1006405270674007E-2</v>
      </c>
      <c r="K89" s="70">
        <f t="shared" si="8"/>
        <v>1.6939447293259913E-3</v>
      </c>
      <c r="L89" s="45"/>
      <c r="M89" s="40"/>
      <c r="N89" s="79"/>
      <c r="O89" s="113">
        <v>0.17619746804109734</v>
      </c>
      <c r="P89" s="57"/>
      <c r="AB89" s="59"/>
      <c r="AH89" s="46"/>
    </row>
    <row r="90" spans="1:34" ht="15.75" customHeight="1" x14ac:dyDescent="0.45">
      <c r="A90" s="32">
        <v>337</v>
      </c>
      <c r="B90" s="32" t="s">
        <v>100</v>
      </c>
      <c r="C90" s="95">
        <v>337</v>
      </c>
      <c r="D90" s="85">
        <v>1.274271539625558E-2</v>
      </c>
      <c r="E90" s="82">
        <f t="shared" si="9"/>
        <v>4.2700346119328457E-2</v>
      </c>
      <c r="F90" s="82">
        <f t="shared" si="10"/>
        <v>4.2700349999999998E-2</v>
      </c>
      <c r="G90" s="44" t="s">
        <v>249</v>
      </c>
      <c r="H90" s="40"/>
      <c r="I90" s="40"/>
      <c r="J90" s="69">
        <f t="shared" si="7"/>
        <v>1.274271539625558E-2</v>
      </c>
      <c r="K90" s="70">
        <f t="shared" si="8"/>
        <v>2.9957634603744419E-2</v>
      </c>
      <c r="L90" s="45"/>
      <c r="M90" s="40"/>
      <c r="N90" s="79"/>
      <c r="O90" s="113">
        <v>0.1901279123353555</v>
      </c>
      <c r="P90" s="57"/>
      <c r="AB90" s="59"/>
      <c r="AH90" s="46"/>
    </row>
    <row r="91" spans="1:34" ht="15.75" customHeight="1" x14ac:dyDescent="0.45">
      <c r="A91" s="32">
        <v>341</v>
      </c>
      <c r="B91" s="32" t="s">
        <v>193</v>
      </c>
      <c r="C91" s="95">
        <v>341</v>
      </c>
      <c r="D91" s="85">
        <v>3.1173679572168513E-2</v>
      </c>
      <c r="E91" s="82">
        <f t="shared" si="9"/>
        <v>4.5949077430232424E-2</v>
      </c>
      <c r="F91" s="82">
        <f t="shared" si="10"/>
        <v>4.5949080000000003E-2</v>
      </c>
      <c r="G91" s="44" t="s">
        <v>249</v>
      </c>
      <c r="H91" s="40"/>
      <c r="I91" s="40"/>
      <c r="J91" s="69">
        <f t="shared" si="7"/>
        <v>3.1173679572168513E-2</v>
      </c>
      <c r="K91" s="70">
        <f t="shared" si="8"/>
        <v>1.477540042783149E-2</v>
      </c>
      <c r="L91" s="45"/>
      <c r="M91" s="40"/>
      <c r="N91" s="79"/>
      <c r="O91" s="113">
        <v>0.16523717735424645</v>
      </c>
      <c r="P91" s="57"/>
      <c r="AB91" s="59"/>
      <c r="AH91" s="46"/>
    </row>
    <row r="92" spans="1:34" ht="15.75" customHeight="1" x14ac:dyDescent="0.45">
      <c r="A92" s="32">
        <v>188</v>
      </c>
      <c r="B92" s="32" t="s">
        <v>282</v>
      </c>
      <c r="C92" s="95">
        <v>188</v>
      </c>
      <c r="D92" s="85">
        <v>1.6680223470263794E-2</v>
      </c>
      <c r="E92" s="82">
        <f t="shared" si="9"/>
        <v>4.2700346119328457E-2</v>
      </c>
      <c r="F92" s="82">
        <f t="shared" si="10"/>
        <v>4.2700349999999998E-2</v>
      </c>
      <c r="G92" s="44" t="s">
        <v>249</v>
      </c>
      <c r="H92" s="40"/>
      <c r="I92" s="40"/>
      <c r="J92" s="69">
        <f t="shared" si="7"/>
        <v>1.6680223470263794E-2</v>
      </c>
      <c r="K92" s="70">
        <f t="shared" si="8"/>
        <v>2.6020126529736204E-2</v>
      </c>
      <c r="L92" s="45"/>
      <c r="M92" s="40"/>
      <c r="N92" s="79" t="s">
        <v>569</v>
      </c>
      <c r="O92" s="113">
        <v>0.14931184960959629</v>
      </c>
      <c r="P92" s="58"/>
      <c r="AB92" s="59"/>
      <c r="AH92" s="46"/>
    </row>
    <row r="93" spans="1:34" ht="15.75" customHeight="1" x14ac:dyDescent="0.45">
      <c r="A93" s="32">
        <v>57</v>
      </c>
      <c r="B93" s="32" t="s">
        <v>276</v>
      </c>
      <c r="C93" s="95">
        <v>57</v>
      </c>
      <c r="D93" s="85">
        <v>8.3643190636413546E-3</v>
      </c>
      <c r="E93" s="82">
        <f t="shared" si="9"/>
        <v>4.2700346119328457E-2</v>
      </c>
      <c r="F93" s="82">
        <f t="shared" si="10"/>
        <v>4.2700349999999998E-2</v>
      </c>
      <c r="G93" s="44" t="s">
        <v>249</v>
      </c>
      <c r="H93" s="40"/>
      <c r="I93" s="40"/>
      <c r="J93" s="69">
        <f t="shared" si="7"/>
        <v>8.3643190636413546E-3</v>
      </c>
      <c r="K93" s="70">
        <f t="shared" si="8"/>
        <v>3.4336030936358647E-2</v>
      </c>
      <c r="L93" s="45"/>
      <c r="M93" s="40"/>
      <c r="N93" s="79"/>
      <c r="O93" s="113"/>
      <c r="P93" s="58"/>
      <c r="AB93" s="59"/>
      <c r="AH93" s="46"/>
    </row>
    <row r="94" spans="1:34" ht="15.75" customHeight="1" x14ac:dyDescent="0.45">
      <c r="A94" s="32">
        <v>351</v>
      </c>
      <c r="B94" s="32" t="s">
        <v>99</v>
      </c>
      <c r="C94" s="95">
        <v>351</v>
      </c>
      <c r="D94" s="85">
        <v>5.8774079786160047E-2</v>
      </c>
      <c r="E94" s="82">
        <f t="shared" si="9"/>
        <v>6.0819995350133181E-2</v>
      </c>
      <c r="F94" s="82">
        <f t="shared" si="10"/>
        <v>6.0819999999999999E-2</v>
      </c>
      <c r="G94" s="102"/>
      <c r="H94" s="40"/>
      <c r="I94" s="40"/>
      <c r="J94" s="69">
        <f t="shared" si="7"/>
        <v>5.8774079786160047E-2</v>
      </c>
      <c r="K94" s="70">
        <f t="shared" si="8"/>
        <v>2.0459202138399524E-3</v>
      </c>
      <c r="L94" s="45"/>
      <c r="M94" s="40"/>
      <c r="N94" s="79"/>
      <c r="O94" s="113"/>
      <c r="P94" s="58"/>
      <c r="AB94" s="59"/>
      <c r="AH94" s="46"/>
    </row>
    <row r="95" spans="1:34" ht="15.75" customHeight="1" x14ac:dyDescent="0.45">
      <c r="A95" s="32">
        <v>352</v>
      </c>
      <c r="B95" s="32" t="s">
        <v>98</v>
      </c>
      <c r="C95" s="95">
        <v>352</v>
      </c>
      <c r="D95" s="85">
        <v>5.8774079786160047E-2</v>
      </c>
      <c r="E95" s="82">
        <f t="shared" si="9"/>
        <v>6.0819995350133181E-2</v>
      </c>
      <c r="F95" s="82">
        <f t="shared" si="10"/>
        <v>6.0819999999999999E-2</v>
      </c>
      <c r="G95" s="102"/>
      <c r="H95" s="40"/>
      <c r="I95" s="40"/>
      <c r="J95" s="69">
        <f t="shared" si="7"/>
        <v>5.8774079786160047E-2</v>
      </c>
      <c r="K95" s="70">
        <f t="shared" si="8"/>
        <v>2.0459202138399524E-3</v>
      </c>
      <c r="L95" s="45"/>
      <c r="M95" s="40"/>
      <c r="N95" s="79"/>
      <c r="O95" s="114"/>
      <c r="P95" s="58"/>
      <c r="AB95" s="59"/>
      <c r="AH95" s="46"/>
    </row>
    <row r="96" spans="1:34" ht="15.75" customHeight="1" x14ac:dyDescent="0.45">
      <c r="A96" s="32">
        <v>353</v>
      </c>
      <c r="B96" s="32" t="s">
        <v>97</v>
      </c>
      <c r="C96" s="95">
        <v>353</v>
      </c>
      <c r="D96" s="85">
        <v>5.8774079786160047E-2</v>
      </c>
      <c r="E96" s="82">
        <f t="shared" si="9"/>
        <v>6.0819995350133181E-2</v>
      </c>
      <c r="F96" s="82">
        <f t="shared" si="10"/>
        <v>6.0819999999999999E-2</v>
      </c>
      <c r="G96" s="102"/>
      <c r="H96" s="40"/>
      <c r="I96" s="40"/>
      <c r="J96" s="69">
        <f t="shared" si="7"/>
        <v>5.8774079786160047E-2</v>
      </c>
      <c r="K96" s="70">
        <f t="shared" si="8"/>
        <v>2.0459202138399524E-3</v>
      </c>
      <c r="L96" s="45"/>
      <c r="M96" s="40"/>
      <c r="N96" s="79"/>
      <c r="O96" s="114"/>
      <c r="P96" s="53"/>
      <c r="AB96" s="59"/>
      <c r="AH96" s="46"/>
    </row>
    <row r="97" spans="1:34" ht="15.75" customHeight="1" x14ac:dyDescent="0.45">
      <c r="A97" s="32">
        <v>355</v>
      </c>
      <c r="B97" s="32" t="s">
        <v>195</v>
      </c>
      <c r="C97" s="95">
        <v>355</v>
      </c>
      <c r="D97" s="85">
        <v>3.136706681222666E-2</v>
      </c>
      <c r="E97" s="82">
        <f t="shared" si="9"/>
        <v>4.5949077430232424E-2</v>
      </c>
      <c r="F97" s="82">
        <f t="shared" si="10"/>
        <v>4.5949080000000003E-2</v>
      </c>
      <c r="G97" s="44" t="s">
        <v>249</v>
      </c>
      <c r="H97" s="40"/>
      <c r="I97" s="40"/>
      <c r="J97" s="69">
        <f t="shared" si="7"/>
        <v>3.136706681222666E-2</v>
      </c>
      <c r="K97" s="70">
        <f t="shared" si="8"/>
        <v>1.4582013187773343E-2</v>
      </c>
      <c r="L97" s="45"/>
      <c r="M97" s="40"/>
      <c r="N97" s="79"/>
      <c r="O97" s="114"/>
      <c r="P97"/>
      <c r="AB97" s="59"/>
      <c r="AH97" s="46"/>
    </row>
    <row r="98" spans="1:34" ht="15.75" customHeight="1" x14ac:dyDescent="0.45">
      <c r="A98" s="32">
        <v>358</v>
      </c>
      <c r="B98" s="32" t="s">
        <v>96</v>
      </c>
      <c r="C98" s="95">
        <v>358</v>
      </c>
      <c r="D98" s="85">
        <v>4.2839547183486718E-2</v>
      </c>
      <c r="E98" s="82">
        <f t="shared" si="9"/>
        <v>4.5949077430232424E-2</v>
      </c>
      <c r="F98" s="82">
        <f t="shared" si="10"/>
        <v>4.5949080000000003E-2</v>
      </c>
      <c r="G98" s="102"/>
      <c r="H98" s="40"/>
      <c r="I98" s="40"/>
      <c r="J98" s="69">
        <f t="shared" si="7"/>
        <v>4.2839547183486718E-2</v>
      </c>
      <c r="K98" s="70">
        <f t="shared" si="8"/>
        <v>3.1095328165132857E-3</v>
      </c>
      <c r="L98" s="45"/>
      <c r="M98" s="40"/>
      <c r="N98" s="79"/>
      <c r="O98" s="115"/>
      <c r="P98"/>
      <c r="AB98" s="59"/>
      <c r="AH98" s="46"/>
    </row>
    <row r="99" spans="1:34" ht="15.75" customHeight="1" x14ac:dyDescent="0.45">
      <c r="A99" s="32">
        <v>359</v>
      </c>
      <c r="B99" s="32" t="s">
        <v>95</v>
      </c>
      <c r="C99" s="95">
        <v>359</v>
      </c>
      <c r="D99" s="85">
        <v>4.2839547183486718E-2</v>
      </c>
      <c r="E99" s="82">
        <f t="shared" si="9"/>
        <v>4.5949077430232424E-2</v>
      </c>
      <c r="F99" s="82">
        <f t="shared" si="10"/>
        <v>4.5949080000000003E-2</v>
      </c>
      <c r="G99" s="102"/>
      <c r="H99" s="40"/>
      <c r="I99" s="40"/>
      <c r="J99" s="69">
        <f t="shared" si="7"/>
        <v>4.2839547183486718E-2</v>
      </c>
      <c r="K99" s="70">
        <f t="shared" si="8"/>
        <v>3.1095328165132857E-3</v>
      </c>
      <c r="L99" s="45"/>
      <c r="M99" s="40"/>
      <c r="N99" s="79"/>
      <c r="O99" s="115"/>
      <c r="P99"/>
      <c r="AB99" s="59"/>
      <c r="AH99" s="46"/>
    </row>
    <row r="100" spans="1:34" ht="15.75" customHeight="1" x14ac:dyDescent="0.45">
      <c r="A100" s="32">
        <v>361</v>
      </c>
      <c r="B100" s="32" t="s">
        <v>196</v>
      </c>
      <c r="C100" s="95">
        <v>361</v>
      </c>
      <c r="D100" s="85">
        <v>6.8329570423114827E-2</v>
      </c>
      <c r="E100" s="82">
        <f t="shared" si="9"/>
        <v>7.2428034483879203E-2</v>
      </c>
      <c r="F100" s="82">
        <f t="shared" si="10"/>
        <v>7.2428030000000004E-2</v>
      </c>
      <c r="G100" s="102"/>
      <c r="H100" s="40"/>
      <c r="I100" s="40"/>
      <c r="J100" s="69">
        <f t="shared" si="7"/>
        <v>6.8329570423114827E-2</v>
      </c>
      <c r="K100" s="70">
        <f t="shared" si="8"/>
        <v>4.0984595768851773E-3</v>
      </c>
      <c r="L100" s="45"/>
      <c r="M100" s="40"/>
      <c r="N100" s="32"/>
      <c r="O100" s="115"/>
      <c r="P100" s="58"/>
      <c r="AB100" s="59"/>
      <c r="AH100" s="46"/>
    </row>
    <row r="101" spans="1:34" ht="15.75" customHeight="1" x14ac:dyDescent="0.45">
      <c r="A101" s="32">
        <v>10</v>
      </c>
      <c r="B101" s="32" t="s">
        <v>254</v>
      </c>
      <c r="C101" s="95">
        <v>10</v>
      </c>
      <c r="D101" s="85">
        <v>1.5781925643060891E-2</v>
      </c>
      <c r="E101" s="82">
        <f t="shared" si="9"/>
        <v>2.131129023517812E-2</v>
      </c>
      <c r="F101" s="82">
        <f t="shared" si="10"/>
        <v>2.131129E-2</v>
      </c>
      <c r="G101" s="102"/>
      <c r="H101" s="40"/>
      <c r="I101" s="40"/>
      <c r="J101" s="69">
        <f t="shared" si="7"/>
        <v>1.5781925643060891E-2</v>
      </c>
      <c r="K101" s="70">
        <f t="shared" si="8"/>
        <v>5.5293643569391086E-3</v>
      </c>
      <c r="L101" s="45"/>
      <c r="M101" s="40"/>
      <c r="N101" s="79"/>
      <c r="O101" s="116"/>
      <c r="P101" s="58"/>
      <c r="AB101" s="59"/>
      <c r="AH101" s="46"/>
    </row>
    <row r="102" spans="1:34" ht="15.75" customHeight="1" x14ac:dyDescent="0.45">
      <c r="A102" s="32">
        <v>11</v>
      </c>
      <c r="B102" s="32" t="s">
        <v>255</v>
      </c>
      <c r="C102" s="95">
        <v>11</v>
      </c>
      <c r="D102" s="85">
        <v>1.5781925643060891E-2</v>
      </c>
      <c r="E102" s="82">
        <f t="shared" si="9"/>
        <v>2.131129023517812E-2</v>
      </c>
      <c r="F102" s="82">
        <f t="shared" si="10"/>
        <v>2.131129E-2</v>
      </c>
      <c r="G102" s="102"/>
      <c r="H102" s="40"/>
      <c r="I102" s="40"/>
      <c r="J102" s="69">
        <f t="shared" si="7"/>
        <v>1.5781925643060891E-2</v>
      </c>
      <c r="K102" s="70">
        <f t="shared" si="8"/>
        <v>5.5293643569391086E-3</v>
      </c>
      <c r="L102" s="45"/>
      <c r="M102" s="40"/>
      <c r="N102" s="79"/>
      <c r="O102" s="116"/>
      <c r="AB102" s="59"/>
      <c r="AH102" s="46"/>
    </row>
    <row r="103" spans="1:34" ht="15.75" customHeight="1" x14ac:dyDescent="0.45">
      <c r="A103" s="32">
        <v>13</v>
      </c>
      <c r="B103" s="32" t="s">
        <v>256</v>
      </c>
      <c r="C103" s="95">
        <v>13</v>
      </c>
      <c r="D103" s="85">
        <v>1.5781925643060891E-2</v>
      </c>
      <c r="E103" s="82">
        <f t="shared" si="9"/>
        <v>2.131129023517812E-2</v>
      </c>
      <c r="F103" s="82">
        <f t="shared" si="10"/>
        <v>2.131129E-2</v>
      </c>
      <c r="G103" s="102"/>
      <c r="H103" s="40"/>
      <c r="I103" s="40"/>
      <c r="J103" s="69">
        <f t="shared" si="7"/>
        <v>1.5781925643060891E-2</v>
      </c>
      <c r="K103" s="70">
        <f t="shared" si="8"/>
        <v>5.5293643569391086E-3</v>
      </c>
      <c r="L103" s="45"/>
      <c r="M103" s="40"/>
      <c r="N103" s="79"/>
      <c r="O103" s="116"/>
      <c r="AB103" s="59"/>
      <c r="AH103" s="46"/>
    </row>
    <row r="104" spans="1:34" ht="15.75" customHeight="1" x14ac:dyDescent="0.45">
      <c r="A104" s="32">
        <v>20</v>
      </c>
      <c r="B104" s="32" t="s">
        <v>264</v>
      </c>
      <c r="C104" s="95">
        <v>20</v>
      </c>
      <c r="D104" s="85">
        <v>5.8774079786160047E-2</v>
      </c>
      <c r="E104" s="82">
        <f t="shared" si="9"/>
        <v>6.0819995350133181E-2</v>
      </c>
      <c r="F104" s="82">
        <f t="shared" si="10"/>
        <v>6.0819999999999999E-2</v>
      </c>
      <c r="G104" s="44"/>
      <c r="H104" s="40"/>
      <c r="I104" s="40"/>
      <c r="J104" s="69">
        <f t="shared" si="7"/>
        <v>5.8774079786160047E-2</v>
      </c>
      <c r="K104" s="70">
        <f t="shared" si="8"/>
        <v>2.0459202138399524E-3</v>
      </c>
      <c r="L104" s="45"/>
      <c r="M104" s="40"/>
      <c r="N104" s="79"/>
      <c r="O104" s="116"/>
      <c r="AB104" s="59"/>
      <c r="AH104" s="46"/>
    </row>
    <row r="105" spans="1:34" ht="15.75" customHeight="1" x14ac:dyDescent="0.45">
      <c r="A105" s="32">
        <v>21</v>
      </c>
      <c r="B105" s="32" t="s">
        <v>257</v>
      </c>
      <c r="C105" s="95">
        <v>21</v>
      </c>
      <c r="D105" s="85">
        <v>5.8774079786160047E-2</v>
      </c>
      <c r="E105" s="82">
        <f t="shared" si="9"/>
        <v>6.0819995350133181E-2</v>
      </c>
      <c r="F105" s="82">
        <f t="shared" si="10"/>
        <v>6.0819999999999999E-2</v>
      </c>
      <c r="G105" s="44"/>
      <c r="H105" s="40"/>
      <c r="I105" s="40"/>
      <c r="J105" s="69">
        <f t="shared" si="7"/>
        <v>5.8774079786160047E-2</v>
      </c>
      <c r="K105" s="70">
        <f t="shared" si="8"/>
        <v>2.0459202138399524E-3</v>
      </c>
      <c r="L105" s="45"/>
      <c r="M105" s="40"/>
      <c r="N105" s="79"/>
      <c r="O105" s="117"/>
      <c r="AB105" s="59"/>
      <c r="AH105" s="46"/>
    </row>
    <row r="106" spans="1:34" ht="15.75" customHeight="1" x14ac:dyDescent="0.45">
      <c r="A106" s="32">
        <v>389</v>
      </c>
      <c r="B106" s="32" t="s">
        <v>94</v>
      </c>
      <c r="C106" s="95">
        <v>389</v>
      </c>
      <c r="D106" s="85">
        <v>5.8774079786160047E-2</v>
      </c>
      <c r="E106" s="82">
        <f t="shared" si="9"/>
        <v>6.0819995350133181E-2</v>
      </c>
      <c r="F106" s="82">
        <f t="shared" si="10"/>
        <v>6.0819999999999999E-2</v>
      </c>
      <c r="G106" s="102"/>
      <c r="H106" s="40"/>
      <c r="I106" s="40"/>
      <c r="J106" s="69">
        <f t="shared" si="7"/>
        <v>5.8774079786160047E-2</v>
      </c>
      <c r="K106" s="70">
        <f t="shared" si="8"/>
        <v>2.0459202138399524E-3</v>
      </c>
      <c r="L106" s="45"/>
      <c r="M106" s="40"/>
      <c r="N106" s="79"/>
      <c r="O106" s="117"/>
      <c r="AB106" s="59"/>
      <c r="AH106" s="46"/>
    </row>
    <row r="107" spans="1:34" ht="15.75" customHeight="1" x14ac:dyDescent="0.45">
      <c r="A107" s="32">
        <v>28</v>
      </c>
      <c r="B107" s="32" t="s">
        <v>270</v>
      </c>
      <c r="C107" s="95">
        <v>28</v>
      </c>
      <c r="D107" s="85">
        <v>6.4700880559701622E-3</v>
      </c>
      <c r="E107" s="82">
        <f t="shared" si="9"/>
        <v>4.2700346119328457E-2</v>
      </c>
      <c r="F107" s="82">
        <f t="shared" si="10"/>
        <v>4.2700349999999998E-2</v>
      </c>
      <c r="G107" s="44" t="s">
        <v>249</v>
      </c>
      <c r="H107" s="40"/>
      <c r="I107" s="40"/>
      <c r="J107" s="69">
        <f t="shared" si="7"/>
        <v>6.4700880559701622E-3</v>
      </c>
      <c r="K107" s="70">
        <f t="shared" si="8"/>
        <v>3.6230261944029833E-2</v>
      </c>
      <c r="L107" s="45"/>
      <c r="M107" s="40"/>
      <c r="N107" s="79"/>
      <c r="O107" s="117"/>
      <c r="AB107" s="59"/>
      <c r="AH107" s="46"/>
    </row>
    <row r="108" spans="1:34" ht="15.75" customHeight="1" x14ac:dyDescent="0.45">
      <c r="A108" s="32">
        <v>390</v>
      </c>
      <c r="B108" s="32" t="s">
        <v>93</v>
      </c>
      <c r="C108" s="95">
        <v>390</v>
      </c>
      <c r="D108" s="85">
        <v>9.5827778730739888E-3</v>
      </c>
      <c r="E108" s="82">
        <f t="shared" si="9"/>
        <v>4.2700346119328457E-2</v>
      </c>
      <c r="F108" s="82">
        <f t="shared" si="10"/>
        <v>4.2700349999999998E-2</v>
      </c>
      <c r="G108" s="44" t="s">
        <v>249</v>
      </c>
      <c r="H108" s="40"/>
      <c r="I108" s="40"/>
      <c r="J108" s="69">
        <f t="shared" si="7"/>
        <v>9.5827778730739888E-3</v>
      </c>
      <c r="K108" s="70">
        <f t="shared" si="8"/>
        <v>3.3117572126926009E-2</v>
      </c>
      <c r="L108" s="45"/>
      <c r="N108" s="99"/>
      <c r="O108" s="118"/>
      <c r="AB108" s="59"/>
      <c r="AH108" s="46"/>
    </row>
    <row r="109" spans="1:34" ht="15.75" customHeight="1" x14ac:dyDescent="0.45">
      <c r="A109" s="32">
        <v>55</v>
      </c>
      <c r="B109" s="32" t="s">
        <v>92</v>
      </c>
      <c r="C109" s="95">
        <v>55</v>
      </c>
      <c r="D109" s="85">
        <v>8.1903037958854563E-2</v>
      </c>
      <c r="E109" s="82">
        <f t="shared" si="9"/>
        <v>9.2527647580981032E-2</v>
      </c>
      <c r="F109" s="82">
        <f t="shared" si="10"/>
        <v>9.2527650000000003E-2</v>
      </c>
      <c r="G109" s="102"/>
      <c r="H109" s="40"/>
      <c r="I109" s="40"/>
      <c r="J109" s="69">
        <f t="shared" si="7"/>
        <v>8.1903037958854563E-2</v>
      </c>
      <c r="K109" s="70">
        <f t="shared" si="8"/>
        <v>1.062461204114544E-2</v>
      </c>
      <c r="L109" s="45"/>
      <c r="N109" s="79"/>
      <c r="O109" s="118"/>
      <c r="P109"/>
      <c r="AB109" s="59"/>
      <c r="AH109" s="46"/>
    </row>
    <row r="110" spans="1:34" ht="15.75" customHeight="1" x14ac:dyDescent="0.45">
      <c r="A110" s="32">
        <v>33</v>
      </c>
      <c r="B110" s="32" t="s">
        <v>197</v>
      </c>
      <c r="C110" s="95">
        <v>33</v>
      </c>
      <c r="D110" s="85">
        <v>0.11156806747742781</v>
      </c>
      <c r="E110" s="82">
        <f t="shared" si="9"/>
        <v>0.12177389526293474</v>
      </c>
      <c r="F110" s="82">
        <f t="shared" si="10"/>
        <v>0.1217739</v>
      </c>
      <c r="G110" s="102"/>
      <c r="H110" s="40"/>
      <c r="I110" s="40"/>
      <c r="J110" s="69">
        <f t="shared" si="7"/>
        <v>0.11156806747742781</v>
      </c>
      <c r="K110" s="70">
        <f t="shared" si="8"/>
        <v>1.0205832522572192E-2</v>
      </c>
      <c r="L110" s="45"/>
      <c r="N110" s="79"/>
      <c r="O110" s="118"/>
      <c r="P110"/>
      <c r="AB110" s="59"/>
      <c r="AH110" s="46"/>
    </row>
    <row r="111" spans="1:34" ht="15.75" customHeight="1" x14ac:dyDescent="0.45">
      <c r="A111" s="32">
        <v>410</v>
      </c>
      <c r="B111" s="32" t="s">
        <v>198</v>
      </c>
      <c r="C111" s="95">
        <v>410</v>
      </c>
      <c r="D111" s="86">
        <v>0.12177389526293474</v>
      </c>
      <c r="E111" s="82">
        <f t="shared" si="9"/>
        <v>0.13293640693268546</v>
      </c>
      <c r="F111" s="82">
        <f t="shared" si="10"/>
        <v>0.13293641</v>
      </c>
      <c r="G111" s="102"/>
      <c r="H111" s="40"/>
      <c r="I111" s="40"/>
      <c r="J111" s="69">
        <f t="shared" si="7"/>
        <v>0.12177389526293474</v>
      </c>
      <c r="K111" s="70">
        <f t="shared" si="8"/>
        <v>1.1162514737065268E-2</v>
      </c>
      <c r="L111" s="45"/>
      <c r="N111" s="79"/>
      <c r="O111" s="111"/>
      <c r="P111"/>
      <c r="AB111" s="59"/>
      <c r="AH111" s="46"/>
    </row>
    <row r="112" spans="1:34" ht="15.75" customHeight="1" x14ac:dyDescent="0.45">
      <c r="A112" s="32">
        <v>411</v>
      </c>
      <c r="B112" s="32" t="s">
        <v>250</v>
      </c>
      <c r="C112" s="95">
        <v>411</v>
      </c>
      <c r="D112" s="85">
        <v>0.12177389526293474</v>
      </c>
      <c r="E112" s="82">
        <f t="shared" si="9"/>
        <v>0.13293640693268546</v>
      </c>
      <c r="F112" s="82">
        <f t="shared" si="10"/>
        <v>0.13293641</v>
      </c>
      <c r="G112" s="102"/>
      <c r="H112" s="40"/>
      <c r="I112" s="40"/>
      <c r="J112" s="69">
        <f t="shared" si="7"/>
        <v>0.12177389526293474</v>
      </c>
      <c r="K112" s="70">
        <f t="shared" si="8"/>
        <v>1.1162514737065268E-2</v>
      </c>
      <c r="L112" s="45"/>
      <c r="N112" s="32"/>
      <c r="O112" s="111"/>
      <c r="P112"/>
      <c r="AB112" s="59"/>
      <c r="AH112" s="46"/>
    </row>
    <row r="113" spans="1:34" ht="15.75" customHeight="1" x14ac:dyDescent="0.45">
      <c r="A113" s="32">
        <v>412</v>
      </c>
      <c r="B113" s="32" t="s">
        <v>251</v>
      </c>
      <c r="C113" s="95">
        <v>412</v>
      </c>
      <c r="D113" s="85">
        <v>0.12177389526293474</v>
      </c>
      <c r="E113" s="82">
        <f t="shared" si="9"/>
        <v>0.13293640693268546</v>
      </c>
      <c r="F113" s="82">
        <f t="shared" si="10"/>
        <v>0.13293641</v>
      </c>
      <c r="G113" s="102"/>
      <c r="H113" s="40"/>
      <c r="I113" s="40"/>
      <c r="J113" s="69">
        <f t="shared" si="7"/>
        <v>0.12177389526293474</v>
      </c>
      <c r="K113" s="70">
        <f t="shared" si="8"/>
        <v>1.1162514737065268E-2</v>
      </c>
      <c r="L113" s="45"/>
      <c r="N113" s="99"/>
      <c r="O113" s="111"/>
      <c r="P113"/>
      <c r="AB113" s="59"/>
      <c r="AH113" s="46"/>
    </row>
    <row r="114" spans="1:34" ht="15.75" customHeight="1" x14ac:dyDescent="0.45">
      <c r="A114" s="32">
        <v>413</v>
      </c>
      <c r="B114" s="32" t="s">
        <v>91</v>
      </c>
      <c r="C114" s="95">
        <v>413</v>
      </c>
      <c r="D114" s="85">
        <v>9.5827778730739888E-3</v>
      </c>
      <c r="E114" s="82">
        <f t="shared" si="9"/>
        <v>4.2700346119328457E-2</v>
      </c>
      <c r="F114" s="82">
        <f t="shared" si="10"/>
        <v>4.2700349999999998E-2</v>
      </c>
      <c r="G114" s="44" t="s">
        <v>249</v>
      </c>
      <c r="H114" s="40"/>
      <c r="I114" s="40"/>
      <c r="J114" s="69">
        <f t="shared" si="7"/>
        <v>9.5827778730739888E-3</v>
      </c>
      <c r="K114" s="70">
        <f t="shared" si="8"/>
        <v>3.3117572126926009E-2</v>
      </c>
      <c r="L114" s="45"/>
      <c r="N114" s="79"/>
      <c r="O114" s="119"/>
      <c r="AB114" s="59"/>
      <c r="AH114" s="46"/>
    </row>
    <row r="115" spans="1:34" ht="15.75" customHeight="1" x14ac:dyDescent="0.45">
      <c r="A115" s="32">
        <v>414</v>
      </c>
      <c r="B115" s="32" t="s">
        <v>90</v>
      </c>
      <c r="C115" s="95">
        <v>414</v>
      </c>
      <c r="D115" s="85">
        <v>9.5827778730739888E-3</v>
      </c>
      <c r="E115" s="82">
        <f t="shared" si="9"/>
        <v>4.2700346119328457E-2</v>
      </c>
      <c r="F115" s="82">
        <f t="shared" si="10"/>
        <v>4.2700349999999998E-2</v>
      </c>
      <c r="G115" s="44" t="s">
        <v>249</v>
      </c>
      <c r="H115" s="40"/>
      <c r="I115" s="40"/>
      <c r="J115" s="69">
        <f t="shared" si="7"/>
        <v>9.5827778730739888E-3</v>
      </c>
      <c r="K115" s="70">
        <f t="shared" si="8"/>
        <v>3.3117572126926009E-2</v>
      </c>
      <c r="L115" s="45"/>
      <c r="M115" s="40"/>
      <c r="N115" s="79"/>
      <c r="O115" s="119"/>
      <c r="AB115" s="59"/>
      <c r="AH115" s="46"/>
    </row>
    <row r="116" spans="1:34" ht="15.75" customHeight="1" x14ac:dyDescent="0.45">
      <c r="A116" s="32">
        <v>416</v>
      </c>
      <c r="B116" s="32" t="s">
        <v>199</v>
      </c>
      <c r="C116" s="95">
        <v>416</v>
      </c>
      <c r="D116" s="85">
        <v>0.11375059517410184</v>
      </c>
      <c r="E116" s="82">
        <f t="shared" si="9"/>
        <v>0.12177389526293474</v>
      </c>
      <c r="F116" s="82">
        <f t="shared" si="10"/>
        <v>0.1217739</v>
      </c>
      <c r="G116" s="102"/>
      <c r="H116" s="40"/>
      <c r="I116" s="40"/>
      <c r="J116" s="69">
        <f t="shared" si="7"/>
        <v>0.11375059517410184</v>
      </c>
      <c r="K116" s="70">
        <f t="shared" si="8"/>
        <v>8.0233048258981643E-3</v>
      </c>
      <c r="L116" s="45"/>
      <c r="M116" s="40"/>
      <c r="N116" s="79"/>
      <c r="O116" s="119"/>
      <c r="AB116" s="59"/>
      <c r="AH116" s="46"/>
    </row>
    <row r="117" spans="1:34" ht="15.75" customHeight="1" x14ac:dyDescent="0.35">
      <c r="A117" s="32">
        <v>419</v>
      </c>
      <c r="B117" s="32" t="s">
        <v>280</v>
      </c>
      <c r="C117" s="95">
        <v>419</v>
      </c>
      <c r="D117" s="85">
        <v>0.11375059517410184</v>
      </c>
      <c r="E117" s="82">
        <f t="shared" si="9"/>
        <v>0.12177389526293474</v>
      </c>
      <c r="F117" s="82">
        <f t="shared" si="10"/>
        <v>0.1217739</v>
      </c>
      <c r="G117" s="102"/>
      <c r="H117" s="40"/>
      <c r="I117" s="40"/>
      <c r="J117" s="69">
        <f t="shared" si="7"/>
        <v>0.11375059517410184</v>
      </c>
      <c r="K117" s="70">
        <f t="shared" si="8"/>
        <v>8.0233048258981643E-3</v>
      </c>
      <c r="L117" s="45"/>
      <c r="M117" s="40"/>
      <c r="N117" s="79"/>
      <c r="O117" s="100"/>
      <c r="AB117" s="59"/>
      <c r="AH117" s="46"/>
    </row>
    <row r="118" spans="1:34" ht="15.75" customHeight="1" x14ac:dyDescent="0.35">
      <c r="A118" s="32">
        <v>417</v>
      </c>
      <c r="B118" s="32" t="s">
        <v>89</v>
      </c>
      <c r="C118" s="95">
        <v>417</v>
      </c>
      <c r="D118" s="85">
        <v>0.18377324724233771</v>
      </c>
      <c r="E118" s="82">
        <f t="shared" si="9"/>
        <v>0.19493575891208845</v>
      </c>
      <c r="F118" s="82">
        <f t="shared" si="10"/>
        <v>0.19493576000000001</v>
      </c>
      <c r="G118" s="102"/>
      <c r="H118" s="40"/>
      <c r="I118" s="40"/>
      <c r="J118" s="69">
        <f t="shared" si="7"/>
        <v>0.18377324724233771</v>
      </c>
      <c r="K118" s="70">
        <f t="shared" si="8"/>
        <v>1.1162512757662307E-2</v>
      </c>
      <c r="L118" s="45"/>
      <c r="M118" s="40"/>
      <c r="N118" s="79"/>
      <c r="O118" s="100"/>
      <c r="AB118" s="59"/>
      <c r="AH118" s="46"/>
    </row>
    <row r="119" spans="1:34" ht="15.75" customHeight="1" x14ac:dyDescent="0.35">
      <c r="A119" s="32">
        <v>421</v>
      </c>
      <c r="B119" s="32" t="s">
        <v>200</v>
      </c>
      <c r="C119" s="95">
        <v>421</v>
      </c>
      <c r="D119" s="85">
        <v>7.868939739971019E-2</v>
      </c>
      <c r="E119" s="82">
        <f t="shared" si="9"/>
        <v>9.2527647580981032E-2</v>
      </c>
      <c r="F119" s="82">
        <f t="shared" si="10"/>
        <v>9.2527650000000003E-2</v>
      </c>
      <c r="G119" s="102"/>
      <c r="H119" s="40"/>
      <c r="I119" s="40"/>
      <c r="J119" s="69">
        <f t="shared" si="7"/>
        <v>7.868939739971019E-2</v>
      </c>
      <c r="K119" s="70">
        <f t="shared" si="8"/>
        <v>1.3838252600289813E-2</v>
      </c>
      <c r="L119" s="45"/>
      <c r="M119" s="40"/>
      <c r="N119" s="79"/>
      <c r="O119" s="100"/>
      <c r="AB119" s="59"/>
      <c r="AH119" s="46"/>
    </row>
    <row r="120" spans="1:34" ht="15.75" customHeight="1" x14ac:dyDescent="0.35">
      <c r="A120" s="32">
        <v>48</v>
      </c>
      <c r="B120" s="32" t="s">
        <v>201</v>
      </c>
      <c r="C120" s="95">
        <v>48</v>
      </c>
      <c r="D120" s="85">
        <v>0.11120475391765998</v>
      </c>
      <c r="E120" s="82">
        <f t="shared" si="9"/>
        <v>0.12177389526293474</v>
      </c>
      <c r="F120" s="82">
        <f t="shared" si="10"/>
        <v>0.1217739</v>
      </c>
      <c r="G120" s="102"/>
      <c r="H120" s="40"/>
      <c r="I120" s="40"/>
      <c r="J120" s="69">
        <f t="shared" si="7"/>
        <v>0.11120475391765998</v>
      </c>
      <c r="K120" s="70">
        <f t="shared" si="8"/>
        <v>1.0569146082340025E-2</v>
      </c>
      <c r="L120" s="45"/>
      <c r="M120" s="40"/>
      <c r="N120" s="79"/>
      <c r="O120" s="101"/>
      <c r="AB120" s="59"/>
      <c r="AH120" s="46"/>
    </row>
    <row r="121" spans="1:34" ht="15.75" customHeight="1" x14ac:dyDescent="0.35">
      <c r="A121" s="32">
        <v>426</v>
      </c>
      <c r="B121" s="32" t="s">
        <v>202</v>
      </c>
      <c r="C121" s="95">
        <v>426</v>
      </c>
      <c r="D121" s="85">
        <v>3.1173679572168513E-2</v>
      </c>
      <c r="E121" s="82">
        <f t="shared" si="9"/>
        <v>4.5949077430232424E-2</v>
      </c>
      <c r="F121" s="82">
        <f t="shared" si="10"/>
        <v>4.5949080000000003E-2</v>
      </c>
      <c r="G121" s="44" t="s">
        <v>249</v>
      </c>
      <c r="H121" s="40"/>
      <c r="I121" s="40"/>
      <c r="J121" s="69">
        <f t="shared" si="7"/>
        <v>3.1173679572168513E-2</v>
      </c>
      <c r="K121" s="70">
        <f t="shared" si="8"/>
        <v>1.477540042783149E-2</v>
      </c>
      <c r="L121" s="45"/>
      <c r="M121" s="40"/>
      <c r="N121" s="79"/>
      <c r="O121" s="101"/>
      <c r="AB121" s="59"/>
      <c r="AH121" s="46"/>
    </row>
    <row r="122" spans="1:34" ht="15.75" customHeight="1" x14ac:dyDescent="0.35">
      <c r="A122" s="32">
        <v>434</v>
      </c>
      <c r="B122" s="32" t="s">
        <v>88</v>
      </c>
      <c r="C122" s="95">
        <v>434</v>
      </c>
      <c r="D122" s="85">
        <v>3.7935803002911876E-2</v>
      </c>
      <c r="E122" s="82">
        <f t="shared" si="9"/>
        <v>3.9664042772694842E-2</v>
      </c>
      <c r="F122" s="82">
        <f t="shared" si="10"/>
        <v>3.9664039999999998E-2</v>
      </c>
      <c r="G122" s="102"/>
      <c r="H122" s="40"/>
      <c r="I122" s="40"/>
      <c r="J122" s="69">
        <f t="shared" si="7"/>
        <v>3.7935803002911876E-2</v>
      </c>
      <c r="K122" s="70">
        <f t="shared" si="8"/>
        <v>1.7282369970881215E-3</v>
      </c>
      <c r="L122" s="45"/>
      <c r="M122" s="40"/>
      <c r="N122" s="79"/>
      <c r="O122" s="93"/>
      <c r="AB122" s="59"/>
      <c r="AH122" s="46"/>
    </row>
    <row r="123" spans="1:34" ht="15.75" customHeight="1" x14ac:dyDescent="0.35">
      <c r="A123" s="32">
        <v>432</v>
      </c>
      <c r="B123" s="32" t="s">
        <v>87</v>
      </c>
      <c r="C123" s="95">
        <v>432</v>
      </c>
      <c r="D123" s="85">
        <v>4.1589256843378893E-2</v>
      </c>
      <c r="E123" s="82">
        <f t="shared" si="9"/>
        <v>4.2700346119328457E-2</v>
      </c>
      <c r="F123" s="82">
        <f t="shared" si="10"/>
        <v>4.2700349999999998E-2</v>
      </c>
      <c r="G123" s="102"/>
      <c r="H123" s="40"/>
      <c r="I123" s="40"/>
      <c r="J123" s="69">
        <f t="shared" si="7"/>
        <v>4.1589256843378893E-2</v>
      </c>
      <c r="K123" s="70">
        <f t="shared" si="8"/>
        <v>1.1110931566211055E-3</v>
      </c>
      <c r="L123" s="45"/>
      <c r="M123" s="40"/>
      <c r="AB123" s="59"/>
      <c r="AH123" s="46"/>
    </row>
    <row r="124" spans="1:34" ht="15.75" customHeight="1" x14ac:dyDescent="0.35">
      <c r="A124" s="32">
        <v>433</v>
      </c>
      <c r="B124" s="32" t="s">
        <v>86</v>
      </c>
      <c r="C124" s="95">
        <v>433</v>
      </c>
      <c r="D124" s="85">
        <v>6.1845484115710142E-2</v>
      </c>
      <c r="E124" s="82">
        <f t="shared" si="9"/>
        <v>7.2428034483879203E-2</v>
      </c>
      <c r="F124" s="82">
        <f t="shared" si="10"/>
        <v>7.2428030000000004E-2</v>
      </c>
      <c r="G124" s="102"/>
      <c r="H124" s="40"/>
      <c r="I124" s="40"/>
      <c r="J124" s="69">
        <f t="shared" si="7"/>
        <v>6.1845484115710142E-2</v>
      </c>
      <c r="K124" s="70">
        <f t="shared" si="8"/>
        <v>1.0582545884289862E-2</v>
      </c>
      <c r="L124" s="45"/>
      <c r="M124" s="40"/>
      <c r="AB124" s="59"/>
      <c r="AH124" s="46"/>
    </row>
    <row r="125" spans="1:34" ht="15.75" customHeight="1" x14ac:dyDescent="0.35">
      <c r="A125" s="32">
        <v>451</v>
      </c>
      <c r="B125" s="32" t="s">
        <v>204</v>
      </c>
      <c r="C125" s="95">
        <v>451</v>
      </c>
      <c r="D125" s="85">
        <v>6.1367787245904082E-2</v>
      </c>
      <c r="E125" s="82">
        <f t="shared" si="9"/>
        <v>7.2428034483879203E-2</v>
      </c>
      <c r="F125" s="82">
        <f t="shared" si="10"/>
        <v>7.2428030000000004E-2</v>
      </c>
      <c r="G125" s="102"/>
      <c r="H125" s="40"/>
      <c r="I125" s="40"/>
      <c r="J125" s="69">
        <f t="shared" si="7"/>
        <v>6.1367787245904082E-2</v>
      </c>
      <c r="K125" s="70">
        <f t="shared" si="8"/>
        <v>1.1060242754095923E-2</v>
      </c>
      <c r="L125" s="45"/>
      <c r="M125" s="40"/>
      <c r="AB125" s="59"/>
      <c r="AH125" s="46"/>
    </row>
    <row r="126" spans="1:34" ht="15.75" customHeight="1" x14ac:dyDescent="0.35">
      <c r="A126" s="32">
        <v>452</v>
      </c>
      <c r="B126" s="32" t="s">
        <v>83</v>
      </c>
      <c r="C126" s="95">
        <v>452</v>
      </c>
      <c r="D126" s="85">
        <v>9.5827778730739888E-3</v>
      </c>
      <c r="E126" s="82">
        <f t="shared" si="9"/>
        <v>4.2700346119328457E-2</v>
      </c>
      <c r="F126" s="82">
        <f t="shared" si="10"/>
        <v>4.2700349999999998E-2</v>
      </c>
      <c r="G126" s="44" t="s">
        <v>249</v>
      </c>
      <c r="H126" s="40"/>
      <c r="I126" s="40"/>
      <c r="J126" s="69">
        <f t="shared" si="7"/>
        <v>9.5827778730739888E-3</v>
      </c>
      <c r="K126" s="70">
        <f t="shared" si="8"/>
        <v>3.3117572126926009E-2</v>
      </c>
      <c r="L126" s="45"/>
      <c r="M126" s="40"/>
      <c r="AB126" s="59"/>
      <c r="AH126" s="46"/>
    </row>
    <row r="127" spans="1:34" ht="15.75" customHeight="1" x14ac:dyDescent="0.35">
      <c r="A127" s="32">
        <v>453</v>
      </c>
      <c r="B127" s="32" t="s">
        <v>82</v>
      </c>
      <c r="C127" s="95">
        <v>453</v>
      </c>
      <c r="D127" s="85">
        <v>6.1367787245904082E-2</v>
      </c>
      <c r="E127" s="82">
        <f t="shared" si="9"/>
        <v>7.2428034483879203E-2</v>
      </c>
      <c r="F127" s="82">
        <f t="shared" si="10"/>
        <v>7.2428030000000004E-2</v>
      </c>
      <c r="G127" s="102"/>
      <c r="H127" s="40"/>
      <c r="I127" s="40"/>
      <c r="J127" s="69">
        <f t="shared" si="7"/>
        <v>6.1367787245904082E-2</v>
      </c>
      <c r="K127" s="70">
        <f t="shared" si="8"/>
        <v>1.1060242754095923E-2</v>
      </c>
      <c r="L127" s="45"/>
      <c r="M127" s="40"/>
      <c r="AB127" s="59"/>
      <c r="AH127" s="46"/>
    </row>
    <row r="128" spans="1:34" ht="15.75" customHeight="1" x14ac:dyDescent="0.35">
      <c r="A128" s="32">
        <v>17</v>
      </c>
      <c r="B128" s="32" t="s">
        <v>258</v>
      </c>
      <c r="C128" s="95">
        <v>17</v>
      </c>
      <c r="D128" s="85">
        <v>2.0373122181823751E-2</v>
      </c>
      <c r="E128" s="82">
        <f t="shared" si="9"/>
        <v>2.131129023517812E-2</v>
      </c>
      <c r="F128" s="82">
        <f t="shared" si="10"/>
        <v>2.131129E-2</v>
      </c>
      <c r="G128" s="102"/>
      <c r="H128" s="40"/>
      <c r="I128" s="40"/>
      <c r="J128" s="69">
        <f t="shared" si="7"/>
        <v>2.0373122181823751E-2</v>
      </c>
      <c r="K128" s="70">
        <f t="shared" si="8"/>
        <v>9.3816781817624914E-4</v>
      </c>
      <c r="L128" s="45"/>
      <c r="M128" s="40"/>
      <c r="AB128" s="59"/>
      <c r="AH128" s="46"/>
    </row>
    <row r="129" spans="1:34" ht="15.75" customHeight="1" x14ac:dyDescent="0.35">
      <c r="A129" s="32">
        <v>14</v>
      </c>
      <c r="B129" s="32" t="s">
        <v>259</v>
      </c>
      <c r="C129" s="95">
        <v>14</v>
      </c>
      <c r="D129" s="85">
        <v>2.0373122181823751E-2</v>
      </c>
      <c r="E129" s="82">
        <f t="shared" si="9"/>
        <v>2.131129023517812E-2</v>
      </c>
      <c r="F129" s="82">
        <f t="shared" si="10"/>
        <v>2.131129E-2</v>
      </c>
      <c r="G129" s="102"/>
      <c r="H129" s="40"/>
      <c r="I129" s="40"/>
      <c r="J129" s="69">
        <f t="shared" si="7"/>
        <v>2.0373122181823751E-2</v>
      </c>
      <c r="K129" s="70">
        <f t="shared" si="8"/>
        <v>9.3816781817624914E-4</v>
      </c>
      <c r="L129" s="45"/>
      <c r="M129" s="40"/>
      <c r="AB129" s="59"/>
      <c r="AH129" s="46"/>
    </row>
    <row r="130" spans="1:34" ht="15.75" customHeight="1" x14ac:dyDescent="0.35">
      <c r="A130" s="32">
        <v>459</v>
      </c>
      <c r="B130" s="32" t="s">
        <v>81</v>
      </c>
      <c r="C130" s="95">
        <v>459</v>
      </c>
      <c r="D130" s="85">
        <v>9.5827778730739888E-3</v>
      </c>
      <c r="E130" s="82">
        <f t="shared" si="9"/>
        <v>4.2700346119328457E-2</v>
      </c>
      <c r="F130" s="82">
        <f t="shared" si="10"/>
        <v>4.2700349999999998E-2</v>
      </c>
      <c r="G130" s="44" t="s">
        <v>249</v>
      </c>
      <c r="H130" s="40"/>
      <c r="I130" s="40"/>
      <c r="J130" s="69">
        <f t="shared" ref="J130:J193" si="11">+D130</f>
        <v>9.5827778730739888E-3</v>
      </c>
      <c r="K130" s="70">
        <f t="shared" ref="K130:K193" si="12">F130-J130</f>
        <v>3.3117572126926009E-2</v>
      </c>
      <c r="L130" s="45"/>
      <c r="M130" s="40"/>
      <c r="AB130" s="59"/>
      <c r="AH130" s="46"/>
    </row>
    <row r="131" spans="1:34" ht="15.75" customHeight="1" x14ac:dyDescent="0.35">
      <c r="A131" s="32">
        <v>462</v>
      </c>
      <c r="B131" s="32" t="s">
        <v>80</v>
      </c>
      <c r="C131" s="95">
        <v>462</v>
      </c>
      <c r="D131" s="85">
        <v>1.8667244675212382E-2</v>
      </c>
      <c r="E131" s="82">
        <f t="shared" ref="E131:E194" si="13">IF(AND(G131="X",D131&lt;$N$17),VLOOKUP(D131,$N$7:$Q$51,4,1),IF(D131&lt;$N$17,VLOOKUP(D131,$N$7:$P$51,3,1),IF(G131="X",VLOOKUP(D131,$N$7:$R$51,4,1),VLOOKUP(D131,$N$7:$R$51,3,1))))</f>
        <v>2.131129023517812E-2</v>
      </c>
      <c r="F131" s="82">
        <f t="shared" ref="F131:F194" si="14">ROUND(E131,8)</f>
        <v>2.131129E-2</v>
      </c>
      <c r="G131" s="102"/>
      <c r="H131" s="40"/>
      <c r="I131" s="40"/>
      <c r="J131" s="69">
        <f t="shared" si="11"/>
        <v>1.8667244675212382E-2</v>
      </c>
      <c r="K131" s="70">
        <f t="shared" si="12"/>
        <v>2.6440453247876181E-3</v>
      </c>
      <c r="L131" s="45"/>
      <c r="M131" s="40"/>
      <c r="AB131" s="59"/>
      <c r="AH131" s="46"/>
    </row>
    <row r="132" spans="1:34" ht="15.75" customHeight="1" x14ac:dyDescent="0.35">
      <c r="A132" s="32">
        <v>479</v>
      </c>
      <c r="B132" s="32" t="s">
        <v>252</v>
      </c>
      <c r="C132" s="95">
        <v>479</v>
      </c>
      <c r="D132" s="85">
        <v>1.0015178355067164E-2</v>
      </c>
      <c r="E132" s="82">
        <f t="shared" si="13"/>
        <v>4.2700346119328457E-2</v>
      </c>
      <c r="F132" s="82">
        <f t="shared" si="14"/>
        <v>4.2700349999999998E-2</v>
      </c>
      <c r="G132" s="44" t="s">
        <v>249</v>
      </c>
      <c r="H132" s="40"/>
      <c r="I132" s="40"/>
      <c r="J132" s="69">
        <f t="shared" si="11"/>
        <v>1.0015178355067164E-2</v>
      </c>
      <c r="K132" s="70">
        <f t="shared" si="12"/>
        <v>3.2685171644932835E-2</v>
      </c>
      <c r="L132" s="45"/>
      <c r="M132" s="40"/>
      <c r="AB132" s="59"/>
      <c r="AH132" s="46"/>
    </row>
    <row r="133" spans="1:34" ht="15.75" customHeight="1" x14ac:dyDescent="0.35">
      <c r="A133" s="32">
        <v>484</v>
      </c>
      <c r="B133" s="32" t="s">
        <v>205</v>
      </c>
      <c r="C133" s="95">
        <v>484</v>
      </c>
      <c r="D133" s="85">
        <v>4.5813074263955922E-2</v>
      </c>
      <c r="E133" s="82">
        <f t="shared" si="13"/>
        <v>4.5949077430232424E-2</v>
      </c>
      <c r="F133" s="82">
        <f t="shared" si="14"/>
        <v>4.5949080000000003E-2</v>
      </c>
      <c r="G133" s="102"/>
      <c r="H133" s="40"/>
      <c r="I133" s="40"/>
      <c r="J133" s="69">
        <f t="shared" si="11"/>
        <v>4.5813074263955922E-2</v>
      </c>
      <c r="K133" s="70">
        <f t="shared" si="12"/>
        <v>1.3600573604408139E-4</v>
      </c>
      <c r="L133" s="45"/>
      <c r="M133" s="40"/>
      <c r="AB133" s="59"/>
      <c r="AH133" s="46"/>
    </row>
    <row r="134" spans="1:34" ht="15.75" customHeight="1" x14ac:dyDescent="0.35">
      <c r="A134" s="32">
        <v>490</v>
      </c>
      <c r="B134" s="32" t="s">
        <v>206</v>
      </c>
      <c r="C134" s="95">
        <v>490</v>
      </c>
      <c r="D134" s="85">
        <v>0.1005315909056259</v>
      </c>
      <c r="E134" s="82">
        <f t="shared" si="13"/>
        <v>0.10864932133690848</v>
      </c>
      <c r="F134" s="82">
        <f t="shared" si="14"/>
        <v>0.10864931999999999</v>
      </c>
      <c r="G134" s="102"/>
      <c r="H134" s="40"/>
      <c r="I134" s="40"/>
      <c r="J134" s="69">
        <f t="shared" si="11"/>
        <v>0.1005315909056259</v>
      </c>
      <c r="K134" s="70">
        <f t="shared" si="12"/>
        <v>8.117729094374096E-3</v>
      </c>
      <c r="L134" s="45"/>
      <c r="M134" s="40"/>
      <c r="AB134" s="59"/>
      <c r="AH134" s="46"/>
    </row>
    <row r="135" spans="1:34" ht="15.75" customHeight="1" x14ac:dyDescent="0.35">
      <c r="A135" s="32">
        <v>56</v>
      </c>
      <c r="B135" s="32" t="s">
        <v>79</v>
      </c>
      <c r="C135" s="95">
        <v>56</v>
      </c>
      <c r="D135" s="85">
        <v>0.19265234455717675</v>
      </c>
      <c r="E135" s="82">
        <f t="shared" si="13"/>
        <v>0.20381485622692749</v>
      </c>
      <c r="F135" s="82">
        <f t="shared" si="14"/>
        <v>0.20381485999999999</v>
      </c>
      <c r="G135" s="102"/>
      <c r="H135" s="40"/>
      <c r="I135" s="40"/>
      <c r="J135" s="69">
        <f t="shared" si="11"/>
        <v>0.19265234455717675</v>
      </c>
      <c r="K135" s="70">
        <f t="shared" si="12"/>
        <v>1.1162515442823234E-2</v>
      </c>
      <c r="L135" s="45"/>
      <c r="M135" s="40"/>
      <c r="AB135" s="59"/>
      <c r="AH135" s="46"/>
    </row>
    <row r="136" spans="1:34" ht="15.75" customHeight="1" x14ac:dyDescent="0.35">
      <c r="A136" s="32">
        <v>276</v>
      </c>
      <c r="B136" s="32" t="s">
        <v>292</v>
      </c>
      <c r="C136" s="95">
        <v>276</v>
      </c>
      <c r="D136" s="85">
        <v>5.8774079786160047E-2</v>
      </c>
      <c r="E136" s="82">
        <f t="shared" si="13"/>
        <v>6.0819995350133181E-2</v>
      </c>
      <c r="F136" s="82">
        <f t="shared" si="14"/>
        <v>6.0819999999999999E-2</v>
      </c>
      <c r="G136" s="102"/>
      <c r="H136" s="40"/>
      <c r="I136" s="40"/>
      <c r="J136" s="69">
        <f t="shared" si="11"/>
        <v>5.8774079786160047E-2</v>
      </c>
      <c r="K136" s="70">
        <f t="shared" si="12"/>
        <v>2.0459202138399524E-3</v>
      </c>
      <c r="L136" s="45"/>
      <c r="M136" s="40"/>
      <c r="AB136" s="59"/>
      <c r="AH136" s="46"/>
    </row>
    <row r="137" spans="1:34" ht="15.75" customHeight="1" x14ac:dyDescent="0.35">
      <c r="A137" s="32">
        <v>518</v>
      </c>
      <c r="B137" s="32" t="s">
        <v>207</v>
      </c>
      <c r="C137" s="95">
        <v>518</v>
      </c>
      <c r="D137" s="85">
        <v>3.9455013807914073E-2</v>
      </c>
      <c r="E137" s="82">
        <f t="shared" si="13"/>
        <v>3.9664042772694842E-2</v>
      </c>
      <c r="F137" s="82">
        <f t="shared" si="14"/>
        <v>3.9664039999999998E-2</v>
      </c>
      <c r="G137" s="102"/>
      <c r="H137" s="40"/>
      <c r="I137" s="40"/>
      <c r="J137" s="69">
        <f t="shared" si="11"/>
        <v>3.9455013807914073E-2</v>
      </c>
      <c r="K137" s="70">
        <f t="shared" si="12"/>
        <v>2.090261920859246E-4</v>
      </c>
      <c r="L137" s="45"/>
      <c r="M137" s="40"/>
      <c r="AB137" s="59"/>
      <c r="AH137" s="46"/>
    </row>
    <row r="138" spans="1:34" ht="15.75" customHeight="1" x14ac:dyDescent="0.35">
      <c r="A138" s="32">
        <v>519</v>
      </c>
      <c r="B138" s="32" t="s">
        <v>208</v>
      </c>
      <c r="C138" s="95">
        <v>519</v>
      </c>
      <c r="D138" s="85">
        <v>9.5827778730739888E-3</v>
      </c>
      <c r="E138" s="82">
        <f t="shared" si="13"/>
        <v>4.2700346119328457E-2</v>
      </c>
      <c r="F138" s="82">
        <f t="shared" si="14"/>
        <v>4.2700349999999998E-2</v>
      </c>
      <c r="G138" s="44" t="s">
        <v>249</v>
      </c>
      <c r="H138" s="40"/>
      <c r="I138" s="40"/>
      <c r="J138" s="69">
        <f t="shared" si="11"/>
        <v>9.5827778730739888E-3</v>
      </c>
      <c r="K138" s="70">
        <f t="shared" si="12"/>
        <v>3.3117572126926009E-2</v>
      </c>
      <c r="L138" s="45"/>
      <c r="M138" s="40"/>
      <c r="AB138" s="59"/>
      <c r="AH138" s="46"/>
    </row>
    <row r="139" spans="1:34" ht="15.75" customHeight="1" x14ac:dyDescent="0.35">
      <c r="A139" s="32">
        <v>517</v>
      </c>
      <c r="B139" s="32" t="s">
        <v>336</v>
      </c>
      <c r="C139" s="95">
        <v>517</v>
      </c>
      <c r="D139" s="85">
        <v>3.9455013807914073E-2</v>
      </c>
      <c r="E139" s="82">
        <f t="shared" si="13"/>
        <v>3.9664042772694842E-2</v>
      </c>
      <c r="F139" s="82">
        <f t="shared" si="14"/>
        <v>3.9664039999999998E-2</v>
      </c>
      <c r="G139" s="102"/>
      <c r="H139" s="40"/>
      <c r="I139" s="40"/>
      <c r="J139" s="69">
        <f t="shared" si="11"/>
        <v>3.9455013807914073E-2</v>
      </c>
      <c r="K139" s="70">
        <f t="shared" si="12"/>
        <v>2.090261920859246E-4</v>
      </c>
      <c r="L139" s="45"/>
      <c r="M139" s="40"/>
      <c r="AB139" s="59"/>
      <c r="AH139" s="46"/>
    </row>
    <row r="140" spans="1:34" ht="15.75" customHeight="1" x14ac:dyDescent="0.35">
      <c r="A140" s="32">
        <v>524</v>
      </c>
      <c r="B140" s="32" t="s">
        <v>77</v>
      </c>
      <c r="C140" s="95">
        <v>524</v>
      </c>
      <c r="D140" s="86">
        <v>5.8774079786160047E-2</v>
      </c>
      <c r="E140" s="82">
        <f t="shared" si="13"/>
        <v>6.0819995350133181E-2</v>
      </c>
      <c r="F140" s="82">
        <f t="shared" si="14"/>
        <v>6.0819999999999999E-2</v>
      </c>
      <c r="G140" s="102"/>
      <c r="H140" s="40"/>
      <c r="I140" s="40"/>
      <c r="J140" s="69">
        <f t="shared" si="11"/>
        <v>5.8774079786160047E-2</v>
      </c>
      <c r="K140" s="70">
        <f t="shared" si="12"/>
        <v>2.0459202138399524E-3</v>
      </c>
      <c r="L140" s="45"/>
      <c r="M140" s="40"/>
      <c r="AB140" s="59"/>
      <c r="AH140" s="46"/>
    </row>
    <row r="141" spans="1:34" ht="15.75" customHeight="1" x14ac:dyDescent="0.35">
      <c r="A141" s="32">
        <v>22</v>
      </c>
      <c r="B141" s="32" t="s">
        <v>265</v>
      </c>
      <c r="C141" s="95">
        <v>22</v>
      </c>
      <c r="D141" s="85">
        <v>5.8774079786160047E-2</v>
      </c>
      <c r="E141" s="82">
        <f t="shared" si="13"/>
        <v>6.0819995350133181E-2</v>
      </c>
      <c r="F141" s="82">
        <f t="shared" si="14"/>
        <v>6.0819999999999999E-2</v>
      </c>
      <c r="G141" s="44"/>
      <c r="H141" s="40"/>
      <c r="I141" s="40"/>
      <c r="J141" s="69">
        <f t="shared" si="11"/>
        <v>5.8774079786160047E-2</v>
      </c>
      <c r="K141" s="70">
        <f t="shared" si="12"/>
        <v>2.0459202138399524E-3</v>
      </c>
      <c r="L141" s="45"/>
      <c r="M141" s="40"/>
      <c r="AB141" s="59"/>
      <c r="AH141" s="46"/>
    </row>
    <row r="142" spans="1:34" ht="15.75" customHeight="1" x14ac:dyDescent="0.35">
      <c r="A142" s="32">
        <v>534</v>
      </c>
      <c r="B142" s="32" t="s">
        <v>76</v>
      </c>
      <c r="C142" s="95">
        <v>534</v>
      </c>
      <c r="D142" s="85">
        <v>5.8774079786160047E-2</v>
      </c>
      <c r="E142" s="82">
        <f t="shared" si="13"/>
        <v>6.0819995350133181E-2</v>
      </c>
      <c r="F142" s="82">
        <f t="shared" si="14"/>
        <v>6.0819999999999999E-2</v>
      </c>
      <c r="G142" s="102"/>
      <c r="H142" s="40"/>
      <c r="I142" s="40"/>
      <c r="J142" s="69">
        <f t="shared" si="11"/>
        <v>5.8774079786160047E-2</v>
      </c>
      <c r="K142" s="70">
        <f t="shared" si="12"/>
        <v>2.0459202138399524E-3</v>
      </c>
      <c r="L142" s="45"/>
      <c r="M142" s="40"/>
      <c r="AB142" s="59"/>
      <c r="AH142" s="46"/>
    </row>
    <row r="143" spans="1:34" ht="15.75" customHeight="1" x14ac:dyDescent="0.35">
      <c r="A143" s="32">
        <v>539</v>
      </c>
      <c r="B143" s="32" t="s">
        <v>75</v>
      </c>
      <c r="C143" s="95">
        <v>539</v>
      </c>
      <c r="D143" s="85">
        <v>1.274271539625558E-2</v>
      </c>
      <c r="E143" s="82">
        <f t="shared" si="13"/>
        <v>4.2700346119328457E-2</v>
      </c>
      <c r="F143" s="82">
        <f t="shared" si="14"/>
        <v>4.2700349999999998E-2</v>
      </c>
      <c r="G143" s="44" t="s">
        <v>249</v>
      </c>
      <c r="H143" s="40"/>
      <c r="I143" s="40"/>
      <c r="J143" s="69">
        <f t="shared" si="11"/>
        <v>1.274271539625558E-2</v>
      </c>
      <c r="K143" s="70">
        <f t="shared" si="12"/>
        <v>2.9957634603744419E-2</v>
      </c>
      <c r="L143" s="45"/>
      <c r="M143" s="40"/>
      <c r="AB143" s="59"/>
      <c r="AH143" s="46"/>
    </row>
    <row r="144" spans="1:34" ht="15.75" customHeight="1" x14ac:dyDescent="0.35">
      <c r="A144" s="89">
        <v>311</v>
      </c>
      <c r="B144" s="89" t="s">
        <v>316</v>
      </c>
      <c r="C144" s="96">
        <v>311</v>
      </c>
      <c r="D144" s="85">
        <v>1.4576407195117649E-2</v>
      </c>
      <c r="E144" s="82">
        <f t="shared" si="13"/>
        <v>4.2700346119328457E-2</v>
      </c>
      <c r="F144" s="82">
        <f t="shared" si="14"/>
        <v>4.2700349999999998E-2</v>
      </c>
      <c r="G144" s="44" t="s">
        <v>249</v>
      </c>
      <c r="H144" s="40"/>
      <c r="I144" s="40"/>
      <c r="J144" s="69">
        <f t="shared" si="11"/>
        <v>1.4576407195117649E-2</v>
      </c>
      <c r="K144" s="70">
        <f t="shared" si="12"/>
        <v>2.8123942804882347E-2</v>
      </c>
      <c r="L144" s="45"/>
      <c r="M144" s="40"/>
      <c r="AB144" s="59"/>
      <c r="AH144" s="46"/>
    </row>
    <row r="145" spans="1:34" ht="15.75" customHeight="1" x14ac:dyDescent="0.35">
      <c r="A145" s="32">
        <v>560</v>
      </c>
      <c r="B145" s="32" t="s">
        <v>74</v>
      </c>
      <c r="C145" s="95">
        <v>560</v>
      </c>
      <c r="D145" s="85">
        <v>5.8774079786160047E-2</v>
      </c>
      <c r="E145" s="82">
        <f t="shared" si="13"/>
        <v>6.0819995350133181E-2</v>
      </c>
      <c r="F145" s="82">
        <f t="shared" si="14"/>
        <v>6.0819999999999999E-2</v>
      </c>
      <c r="G145" s="102"/>
      <c r="H145" s="40"/>
      <c r="I145" s="40"/>
      <c r="J145" s="69">
        <f t="shared" si="11"/>
        <v>5.8774079786160047E-2</v>
      </c>
      <c r="K145" s="70">
        <f t="shared" si="12"/>
        <v>2.0459202138399524E-3</v>
      </c>
      <c r="L145" s="45"/>
      <c r="M145" s="40"/>
      <c r="AB145" s="59"/>
      <c r="AH145" s="46"/>
    </row>
    <row r="146" spans="1:34" ht="15.75" customHeight="1" x14ac:dyDescent="0.35">
      <c r="A146" s="32">
        <v>561</v>
      </c>
      <c r="B146" s="32" t="s">
        <v>73</v>
      </c>
      <c r="C146" s="95">
        <v>561</v>
      </c>
      <c r="D146" s="85">
        <v>5.8774079786160047E-2</v>
      </c>
      <c r="E146" s="82">
        <f t="shared" si="13"/>
        <v>6.0819995350133181E-2</v>
      </c>
      <c r="F146" s="82">
        <f t="shared" si="14"/>
        <v>6.0819999999999999E-2</v>
      </c>
      <c r="G146" s="102"/>
      <c r="H146" s="40"/>
      <c r="I146" s="40"/>
      <c r="J146" s="69">
        <f t="shared" si="11"/>
        <v>5.8774079786160047E-2</v>
      </c>
      <c r="K146" s="70">
        <f t="shared" si="12"/>
        <v>2.0459202138399524E-3</v>
      </c>
      <c r="L146" s="45"/>
      <c r="M146" s="40"/>
      <c r="AB146" s="59"/>
      <c r="AH146" s="46"/>
    </row>
    <row r="147" spans="1:34" ht="15.75" customHeight="1" x14ac:dyDescent="0.35">
      <c r="A147" s="32">
        <v>567</v>
      </c>
      <c r="B147" s="32" t="s">
        <v>72</v>
      </c>
      <c r="C147" s="95">
        <v>567</v>
      </c>
      <c r="D147" s="85">
        <v>2.7638468756344219E-2</v>
      </c>
      <c r="E147" s="82">
        <f t="shared" si="13"/>
        <v>4.5949077430232424E-2</v>
      </c>
      <c r="F147" s="82">
        <f t="shared" si="14"/>
        <v>4.5949080000000003E-2</v>
      </c>
      <c r="G147" s="44" t="s">
        <v>249</v>
      </c>
      <c r="H147" s="40"/>
      <c r="I147" s="40"/>
      <c r="J147" s="69">
        <f t="shared" si="11"/>
        <v>2.7638468756344219E-2</v>
      </c>
      <c r="K147" s="70">
        <f t="shared" si="12"/>
        <v>1.8310611243655784E-2</v>
      </c>
      <c r="L147" s="45"/>
      <c r="M147" s="40"/>
      <c r="AB147" s="59"/>
      <c r="AH147" s="46"/>
    </row>
    <row r="148" spans="1:34" ht="15.75" customHeight="1" x14ac:dyDescent="0.35">
      <c r="A148" s="32">
        <v>36</v>
      </c>
      <c r="B148" s="32" t="s">
        <v>209</v>
      </c>
      <c r="C148" s="95">
        <v>36</v>
      </c>
      <c r="D148" s="86">
        <v>2.3577915033188079E-2</v>
      </c>
      <c r="E148" s="82">
        <f t="shared" si="13"/>
        <v>4.5949077430232424E-2</v>
      </c>
      <c r="F148" s="82">
        <f t="shared" si="14"/>
        <v>4.5949080000000003E-2</v>
      </c>
      <c r="G148" s="44" t="s">
        <v>249</v>
      </c>
      <c r="H148" s="40"/>
      <c r="I148" s="40"/>
      <c r="J148" s="69">
        <f t="shared" si="11"/>
        <v>2.3577915033188079E-2</v>
      </c>
      <c r="K148" s="70">
        <f t="shared" si="12"/>
        <v>2.2371164966811925E-2</v>
      </c>
      <c r="L148" s="45"/>
      <c r="M148" s="40"/>
      <c r="AB148" s="59"/>
      <c r="AH148" s="46"/>
    </row>
    <row r="149" spans="1:34" ht="15.75" customHeight="1" x14ac:dyDescent="0.35">
      <c r="A149" s="32">
        <v>575</v>
      </c>
      <c r="B149" s="32" t="s">
        <v>71</v>
      </c>
      <c r="C149" s="95">
        <v>575</v>
      </c>
      <c r="D149" s="85">
        <v>2.21283247876242E-2</v>
      </c>
      <c r="E149" s="82">
        <f t="shared" si="13"/>
        <v>4.5949077430232424E-2</v>
      </c>
      <c r="F149" s="82">
        <f t="shared" si="14"/>
        <v>4.5949080000000003E-2</v>
      </c>
      <c r="G149" s="44" t="s">
        <v>249</v>
      </c>
      <c r="H149" s="40"/>
      <c r="I149" s="40"/>
      <c r="J149" s="69">
        <f t="shared" si="11"/>
        <v>2.21283247876242E-2</v>
      </c>
      <c r="K149" s="70">
        <f t="shared" si="12"/>
        <v>2.3820755212375803E-2</v>
      </c>
      <c r="L149" s="45"/>
      <c r="M149" s="40"/>
      <c r="AB149" s="59"/>
      <c r="AH149" s="46"/>
    </row>
    <row r="150" spans="1:34" ht="15.75" customHeight="1" x14ac:dyDescent="0.35">
      <c r="A150" s="32">
        <v>58</v>
      </c>
      <c r="B150" s="32" t="s">
        <v>70</v>
      </c>
      <c r="C150" s="95">
        <v>58</v>
      </c>
      <c r="D150" s="85">
        <v>8.9783429935025361E-2</v>
      </c>
      <c r="E150" s="82">
        <f t="shared" si="13"/>
        <v>9.2527647580981032E-2</v>
      </c>
      <c r="F150" s="82">
        <f t="shared" si="14"/>
        <v>9.2527650000000003E-2</v>
      </c>
      <c r="G150" s="102"/>
      <c r="H150" s="40"/>
      <c r="I150" s="40"/>
      <c r="J150" s="69">
        <f t="shared" si="11"/>
        <v>8.9783429935025361E-2</v>
      </c>
      <c r="K150" s="70">
        <f t="shared" si="12"/>
        <v>2.7442200649746423E-3</v>
      </c>
      <c r="L150" s="45"/>
      <c r="M150" s="40"/>
      <c r="AB150" s="59"/>
      <c r="AH150" s="46"/>
    </row>
    <row r="151" spans="1:34" ht="15.75" customHeight="1" x14ac:dyDescent="0.35">
      <c r="A151" s="32">
        <v>596</v>
      </c>
      <c r="B151" s="32" t="s">
        <v>69</v>
      </c>
      <c r="C151" s="95">
        <v>596</v>
      </c>
      <c r="D151" s="85">
        <v>9.5827778730739888E-3</v>
      </c>
      <c r="E151" s="82">
        <f t="shared" si="13"/>
        <v>4.2700346119328457E-2</v>
      </c>
      <c r="F151" s="82">
        <f t="shared" si="14"/>
        <v>4.2700349999999998E-2</v>
      </c>
      <c r="G151" s="44" t="s">
        <v>249</v>
      </c>
      <c r="H151" s="40"/>
      <c r="I151" s="40"/>
      <c r="J151" s="69">
        <f t="shared" si="11"/>
        <v>9.5827778730739888E-3</v>
      </c>
      <c r="K151" s="70">
        <f t="shared" si="12"/>
        <v>3.3117572126926009E-2</v>
      </c>
      <c r="L151" s="45"/>
      <c r="M151" s="40"/>
      <c r="AB151" s="59"/>
      <c r="AH151" s="46"/>
    </row>
    <row r="152" spans="1:34" ht="15.75" customHeight="1" x14ac:dyDescent="0.35">
      <c r="A152" s="32">
        <v>598</v>
      </c>
      <c r="B152" s="32" t="s">
        <v>68</v>
      </c>
      <c r="C152" s="95">
        <v>598</v>
      </c>
      <c r="D152" s="85">
        <v>5.8774079786160047E-2</v>
      </c>
      <c r="E152" s="82">
        <f t="shared" si="13"/>
        <v>6.0819995350133181E-2</v>
      </c>
      <c r="F152" s="82">
        <f t="shared" si="14"/>
        <v>6.0819999999999999E-2</v>
      </c>
      <c r="G152" s="102"/>
      <c r="H152" s="40"/>
      <c r="I152" s="40"/>
      <c r="J152" s="69">
        <f t="shared" si="11"/>
        <v>5.8774079786160047E-2</v>
      </c>
      <c r="K152" s="70">
        <f t="shared" si="12"/>
        <v>2.0459202138399524E-3</v>
      </c>
      <c r="L152" s="45"/>
      <c r="M152" s="40"/>
      <c r="AB152" s="59"/>
      <c r="AH152" s="46"/>
    </row>
    <row r="153" spans="1:34" ht="15.75" customHeight="1" x14ac:dyDescent="0.35">
      <c r="A153" s="32">
        <v>424</v>
      </c>
      <c r="B153" s="32" t="s">
        <v>321</v>
      </c>
      <c r="C153" s="95">
        <v>424</v>
      </c>
      <c r="D153" s="85">
        <v>1.6094170418254228E-2</v>
      </c>
      <c r="E153" s="82">
        <f t="shared" si="13"/>
        <v>4.2700346119328457E-2</v>
      </c>
      <c r="F153" s="82">
        <f t="shared" si="14"/>
        <v>4.2700349999999998E-2</v>
      </c>
      <c r="G153" s="44" t="s">
        <v>249</v>
      </c>
      <c r="H153" s="40"/>
      <c r="I153" s="40"/>
      <c r="J153" s="69">
        <f t="shared" si="11"/>
        <v>1.6094170418254228E-2</v>
      </c>
      <c r="K153" s="70">
        <f t="shared" si="12"/>
        <v>2.660617958174577E-2</v>
      </c>
      <c r="L153" s="45"/>
      <c r="M153" s="40"/>
      <c r="AB153" s="59"/>
      <c r="AH153" s="46"/>
    </row>
    <row r="154" spans="1:34" ht="15.75" customHeight="1" x14ac:dyDescent="0.35">
      <c r="A154" s="32">
        <v>607</v>
      </c>
      <c r="B154" s="32" t="s">
        <v>213</v>
      </c>
      <c r="C154" s="95">
        <v>607</v>
      </c>
      <c r="D154" s="85">
        <v>3.136706681222666E-2</v>
      </c>
      <c r="E154" s="82">
        <f t="shared" si="13"/>
        <v>4.5949077430232424E-2</v>
      </c>
      <c r="F154" s="82">
        <f t="shared" si="14"/>
        <v>4.5949080000000003E-2</v>
      </c>
      <c r="G154" s="44" t="s">
        <v>249</v>
      </c>
      <c r="H154" s="40"/>
      <c r="I154" s="40"/>
      <c r="J154" s="69">
        <f t="shared" si="11"/>
        <v>3.136706681222666E-2</v>
      </c>
      <c r="K154" s="70">
        <f t="shared" si="12"/>
        <v>1.4582013187773343E-2</v>
      </c>
      <c r="L154" s="45"/>
      <c r="M154" s="40"/>
      <c r="AB154" s="59"/>
      <c r="AH154" s="46"/>
    </row>
    <row r="155" spans="1:34" ht="15.75" customHeight="1" x14ac:dyDescent="0.35">
      <c r="A155" s="32">
        <v>27</v>
      </c>
      <c r="B155" s="32" t="s">
        <v>269</v>
      </c>
      <c r="C155" s="95">
        <v>27</v>
      </c>
      <c r="D155" s="85">
        <v>3.0642716108561906E-2</v>
      </c>
      <c r="E155" s="82">
        <f t="shared" si="13"/>
        <v>4.5949077430232424E-2</v>
      </c>
      <c r="F155" s="82">
        <f t="shared" si="14"/>
        <v>4.5949080000000003E-2</v>
      </c>
      <c r="G155" s="44" t="s">
        <v>249</v>
      </c>
      <c r="H155" s="40"/>
      <c r="I155" s="40"/>
      <c r="J155" s="69">
        <f t="shared" si="11"/>
        <v>3.0642716108561906E-2</v>
      </c>
      <c r="K155" s="70">
        <f t="shared" si="12"/>
        <v>1.5306363891438097E-2</v>
      </c>
      <c r="L155" s="45"/>
      <c r="M155" s="40"/>
      <c r="AB155" s="59"/>
      <c r="AH155" s="46"/>
    </row>
    <row r="156" spans="1:34" ht="15.75" customHeight="1" x14ac:dyDescent="0.35">
      <c r="A156" s="32">
        <v>610</v>
      </c>
      <c r="B156" s="32" t="s">
        <v>67</v>
      </c>
      <c r="C156" s="95">
        <v>610</v>
      </c>
      <c r="D156" s="85">
        <v>9.5827778730739888E-3</v>
      </c>
      <c r="E156" s="82">
        <f t="shared" si="13"/>
        <v>4.2700346119328457E-2</v>
      </c>
      <c r="F156" s="82">
        <f t="shared" si="14"/>
        <v>4.2700349999999998E-2</v>
      </c>
      <c r="G156" s="44" t="s">
        <v>249</v>
      </c>
      <c r="H156" s="40"/>
      <c r="I156" s="40"/>
      <c r="J156" s="69">
        <f t="shared" si="11"/>
        <v>9.5827778730739888E-3</v>
      </c>
      <c r="K156" s="70">
        <f t="shared" si="12"/>
        <v>3.3117572126926009E-2</v>
      </c>
      <c r="L156" s="45"/>
      <c r="M156" s="40"/>
      <c r="AB156" s="59"/>
      <c r="AH156" s="46"/>
    </row>
    <row r="157" spans="1:34" ht="15.75" customHeight="1" x14ac:dyDescent="0.35">
      <c r="A157" s="32">
        <v>651</v>
      </c>
      <c r="B157" s="32" t="s">
        <v>66</v>
      </c>
      <c r="C157" s="95">
        <v>651</v>
      </c>
      <c r="D157" s="85">
        <v>0.23018955606154737</v>
      </c>
      <c r="E157" s="82">
        <f t="shared" si="13"/>
        <v>0.24135206773129811</v>
      </c>
      <c r="F157" s="82">
        <f t="shared" si="14"/>
        <v>0.24135207</v>
      </c>
      <c r="G157" s="102"/>
      <c r="H157" s="40"/>
      <c r="I157" s="40"/>
      <c r="J157" s="69">
        <f t="shared" si="11"/>
        <v>0.23018955606154737</v>
      </c>
      <c r="K157" s="70">
        <f t="shared" si="12"/>
        <v>1.1162513938452634E-2</v>
      </c>
      <c r="L157" s="45"/>
      <c r="M157" s="40"/>
      <c r="AB157" s="59"/>
      <c r="AH157" s="46"/>
    </row>
    <row r="158" spans="1:34" ht="15.75" customHeight="1" x14ac:dyDescent="0.35">
      <c r="A158" s="32">
        <v>652</v>
      </c>
      <c r="B158" s="32" t="s">
        <v>65</v>
      </c>
      <c r="C158" s="95">
        <v>652</v>
      </c>
      <c r="D158" s="85">
        <v>0.23018955606154737</v>
      </c>
      <c r="E158" s="82">
        <f t="shared" si="13"/>
        <v>0.24135206773129811</v>
      </c>
      <c r="F158" s="82">
        <f t="shared" si="14"/>
        <v>0.24135207</v>
      </c>
      <c r="G158" s="102"/>
      <c r="H158" s="40"/>
      <c r="I158" s="40"/>
      <c r="J158" s="69">
        <f t="shared" si="11"/>
        <v>0.23018955606154737</v>
      </c>
      <c r="K158" s="70">
        <f t="shared" si="12"/>
        <v>1.1162513938452634E-2</v>
      </c>
      <c r="L158" s="45"/>
      <c r="M158" s="40"/>
      <c r="AB158" s="59"/>
      <c r="AH158" s="46"/>
    </row>
    <row r="159" spans="1:34" ht="15.75" customHeight="1" x14ac:dyDescent="0.35">
      <c r="A159" s="32">
        <v>655</v>
      </c>
      <c r="B159" s="32" t="s">
        <v>64</v>
      </c>
      <c r="C159" s="95">
        <v>655</v>
      </c>
      <c r="D159" s="85">
        <v>0.21147891984623299</v>
      </c>
      <c r="E159" s="82">
        <f t="shared" si="13"/>
        <v>0.22264143151598373</v>
      </c>
      <c r="F159" s="82">
        <f t="shared" si="14"/>
        <v>0.22264143</v>
      </c>
      <c r="G159" s="102"/>
      <c r="H159" s="40"/>
      <c r="I159" s="40"/>
      <c r="J159" s="69">
        <f t="shared" si="11"/>
        <v>0.21147891984623299</v>
      </c>
      <c r="K159" s="70">
        <f t="shared" si="12"/>
        <v>1.1162510153767013E-2</v>
      </c>
      <c r="L159" s="45"/>
      <c r="M159" s="40"/>
      <c r="AB159" s="59"/>
      <c r="AH159" s="46"/>
    </row>
    <row r="160" spans="1:34" ht="15.75" customHeight="1" x14ac:dyDescent="0.35">
      <c r="A160" s="32">
        <v>46</v>
      </c>
      <c r="B160" s="32" t="s">
        <v>63</v>
      </c>
      <c r="C160" s="95">
        <v>46</v>
      </c>
      <c r="D160" s="85">
        <v>0.21147891984623299</v>
      </c>
      <c r="E160" s="82">
        <f t="shared" si="13"/>
        <v>0.22264143151598373</v>
      </c>
      <c r="F160" s="82">
        <f t="shared" si="14"/>
        <v>0.22264143</v>
      </c>
      <c r="G160" s="102"/>
      <c r="H160" s="40"/>
      <c r="I160" s="40"/>
      <c r="J160" s="69">
        <f t="shared" si="11"/>
        <v>0.21147891984623299</v>
      </c>
      <c r="K160" s="70">
        <f t="shared" si="12"/>
        <v>1.1162510153767013E-2</v>
      </c>
      <c r="L160" s="45"/>
      <c r="M160" s="40"/>
      <c r="AB160" s="59"/>
      <c r="AH160" s="46"/>
    </row>
    <row r="161" spans="1:34" ht="15.75" customHeight="1" x14ac:dyDescent="0.35">
      <c r="A161" s="32">
        <v>662</v>
      </c>
      <c r="B161" s="32" t="s">
        <v>214</v>
      </c>
      <c r="C161" s="95">
        <v>662</v>
      </c>
      <c r="D161" s="85">
        <v>4.5803148094005409E-2</v>
      </c>
      <c r="E161" s="82">
        <f t="shared" si="13"/>
        <v>6.0819995350133181E-2</v>
      </c>
      <c r="F161" s="82">
        <f t="shared" si="14"/>
        <v>6.0819999999999999E-2</v>
      </c>
      <c r="G161" s="44" t="s">
        <v>249</v>
      </c>
      <c r="H161" s="40"/>
      <c r="I161" s="40"/>
      <c r="J161" s="69">
        <f t="shared" si="11"/>
        <v>4.5803148094005409E-2</v>
      </c>
      <c r="K161" s="70">
        <f t="shared" si="12"/>
        <v>1.501685190599459E-2</v>
      </c>
      <c r="L161" s="45"/>
      <c r="M161" s="40"/>
      <c r="AB161" s="59"/>
      <c r="AH161" s="46"/>
    </row>
    <row r="162" spans="1:34" ht="15.75" customHeight="1" x14ac:dyDescent="0.35">
      <c r="A162" s="32">
        <v>669</v>
      </c>
      <c r="B162" s="32" t="s">
        <v>62</v>
      </c>
      <c r="C162" s="95">
        <v>669</v>
      </c>
      <c r="D162" s="85">
        <v>1.350685918243944E-2</v>
      </c>
      <c r="E162" s="82">
        <f t="shared" si="13"/>
        <v>4.2700346119328457E-2</v>
      </c>
      <c r="F162" s="82">
        <f t="shared" si="14"/>
        <v>4.2700349999999998E-2</v>
      </c>
      <c r="G162" s="44" t="s">
        <v>249</v>
      </c>
      <c r="H162" s="40"/>
      <c r="I162" s="40"/>
      <c r="J162" s="69">
        <f t="shared" si="11"/>
        <v>1.350685918243944E-2</v>
      </c>
      <c r="K162" s="70">
        <f t="shared" si="12"/>
        <v>2.9193490817560556E-2</v>
      </c>
      <c r="L162" s="45"/>
      <c r="M162" s="40"/>
      <c r="AB162" s="59"/>
      <c r="AH162" s="46"/>
    </row>
    <row r="163" spans="1:34" ht="15.75" customHeight="1" x14ac:dyDescent="0.35">
      <c r="A163" s="32">
        <v>670</v>
      </c>
      <c r="B163" s="32" t="s">
        <v>61</v>
      </c>
      <c r="C163" s="95">
        <v>670</v>
      </c>
      <c r="D163" s="85">
        <v>1.350685918243944E-2</v>
      </c>
      <c r="E163" s="82">
        <f t="shared" si="13"/>
        <v>4.2700346119328457E-2</v>
      </c>
      <c r="F163" s="82">
        <f t="shared" si="14"/>
        <v>4.2700349999999998E-2</v>
      </c>
      <c r="G163" s="44" t="s">
        <v>249</v>
      </c>
      <c r="H163" s="40"/>
      <c r="I163" s="40"/>
      <c r="J163" s="69">
        <f t="shared" si="11"/>
        <v>1.350685918243944E-2</v>
      </c>
      <c r="K163" s="70">
        <f t="shared" si="12"/>
        <v>2.9193490817560556E-2</v>
      </c>
      <c r="L163" s="45"/>
      <c r="M163" s="40"/>
      <c r="AB163" s="59"/>
      <c r="AH163" s="46"/>
    </row>
    <row r="164" spans="1:34" ht="15.75" customHeight="1" x14ac:dyDescent="0.35">
      <c r="A164" s="32">
        <v>678</v>
      </c>
      <c r="B164" s="32" t="s">
        <v>60</v>
      </c>
      <c r="C164" s="95">
        <v>678</v>
      </c>
      <c r="D164" s="85">
        <v>5.9888850300234754E-2</v>
      </c>
      <c r="E164" s="82">
        <f t="shared" si="13"/>
        <v>6.0819995350133181E-2</v>
      </c>
      <c r="F164" s="82">
        <f t="shared" si="14"/>
        <v>6.0819999999999999E-2</v>
      </c>
      <c r="G164" s="102"/>
      <c r="H164" s="40"/>
      <c r="I164" s="40"/>
      <c r="J164" s="69">
        <f t="shared" si="11"/>
        <v>5.9888850300234754E-2</v>
      </c>
      <c r="K164" s="70">
        <f t="shared" si="12"/>
        <v>9.3114969976524492E-4</v>
      </c>
      <c r="L164" s="45"/>
      <c r="M164" s="40"/>
      <c r="AB164" s="59"/>
      <c r="AH164" s="46"/>
    </row>
    <row r="165" spans="1:34" ht="15.75" customHeight="1" x14ac:dyDescent="0.35">
      <c r="A165" s="32">
        <v>67</v>
      </c>
      <c r="B165" s="32" t="s">
        <v>59</v>
      </c>
      <c r="C165" s="95">
        <v>67</v>
      </c>
      <c r="D165" s="85">
        <v>4.5777643533941162E-2</v>
      </c>
      <c r="E165" s="82">
        <f t="shared" si="13"/>
        <v>6.0819995350133181E-2</v>
      </c>
      <c r="F165" s="82">
        <f t="shared" si="14"/>
        <v>6.0819999999999999E-2</v>
      </c>
      <c r="G165" s="44" t="s">
        <v>249</v>
      </c>
      <c r="H165" s="40"/>
      <c r="I165" s="40"/>
      <c r="J165" s="69">
        <f t="shared" si="11"/>
        <v>4.5777643533941162E-2</v>
      </c>
      <c r="K165" s="70">
        <f t="shared" si="12"/>
        <v>1.5042356466058837E-2</v>
      </c>
      <c r="L165" s="45"/>
      <c r="M165" s="40"/>
      <c r="AB165" s="59"/>
      <c r="AH165" s="46"/>
    </row>
    <row r="166" spans="1:34" ht="15.75" customHeight="1" x14ac:dyDescent="0.35">
      <c r="A166" s="32">
        <v>681</v>
      </c>
      <c r="B166" s="32" t="s">
        <v>215</v>
      </c>
      <c r="C166" s="95">
        <v>681</v>
      </c>
      <c r="D166" s="85">
        <v>9.1751521115539438E-3</v>
      </c>
      <c r="E166" s="82">
        <f t="shared" si="13"/>
        <v>4.2700346119328457E-2</v>
      </c>
      <c r="F166" s="82">
        <f t="shared" si="14"/>
        <v>4.2700349999999998E-2</v>
      </c>
      <c r="G166" s="44" t="s">
        <v>249</v>
      </c>
      <c r="H166" s="40"/>
      <c r="I166" s="40"/>
      <c r="J166" s="69">
        <f t="shared" si="11"/>
        <v>9.1751521115539438E-3</v>
      </c>
      <c r="K166" s="70">
        <f t="shared" si="12"/>
        <v>3.3525197888446052E-2</v>
      </c>
      <c r="L166" s="45"/>
      <c r="M166" s="40"/>
      <c r="AB166" s="59"/>
      <c r="AH166" s="46"/>
    </row>
    <row r="167" spans="1:34" ht="15.75" customHeight="1" x14ac:dyDescent="0.35">
      <c r="A167" s="32">
        <v>683</v>
      </c>
      <c r="B167" s="32" t="s">
        <v>58</v>
      </c>
      <c r="C167" s="95">
        <v>683</v>
      </c>
      <c r="D167" s="87">
        <v>4.266554585328889E-2</v>
      </c>
      <c r="E167" s="82">
        <f t="shared" si="13"/>
        <v>4.2700346119328457E-2</v>
      </c>
      <c r="F167" s="82">
        <f t="shared" si="14"/>
        <v>4.2700349999999998E-2</v>
      </c>
      <c r="G167" s="102"/>
      <c r="H167" s="40"/>
      <c r="I167" s="40"/>
      <c r="J167" s="69">
        <f t="shared" si="11"/>
        <v>4.266554585328889E-2</v>
      </c>
      <c r="K167" s="70">
        <f t="shared" si="12"/>
        <v>3.4804146711107931E-5</v>
      </c>
      <c r="L167" s="45"/>
      <c r="M167" s="40"/>
      <c r="AB167" s="59"/>
      <c r="AH167" s="46"/>
    </row>
    <row r="168" spans="1:34" ht="15.75" customHeight="1" x14ac:dyDescent="0.35">
      <c r="A168" s="32">
        <v>688</v>
      </c>
      <c r="B168" s="32" t="s">
        <v>57</v>
      </c>
      <c r="C168" s="95">
        <v>688</v>
      </c>
      <c r="D168" s="85">
        <v>7.0809229536762247E-2</v>
      </c>
      <c r="E168" s="82">
        <f t="shared" si="13"/>
        <v>7.2428034483879203E-2</v>
      </c>
      <c r="F168" s="82">
        <f t="shared" si="14"/>
        <v>7.2428030000000004E-2</v>
      </c>
      <c r="G168" s="102"/>
      <c r="H168" s="40"/>
      <c r="I168" s="40"/>
      <c r="J168" s="69">
        <f t="shared" si="11"/>
        <v>7.0809229536762247E-2</v>
      </c>
      <c r="K168" s="70">
        <f t="shared" si="12"/>
        <v>1.6188004632377573E-3</v>
      </c>
      <c r="L168" s="45"/>
      <c r="M168" s="40"/>
      <c r="AB168" s="59"/>
      <c r="AH168" s="46"/>
    </row>
    <row r="169" spans="1:34" ht="15.75" customHeight="1" x14ac:dyDescent="0.35">
      <c r="A169" s="32">
        <v>1280</v>
      </c>
      <c r="B169" s="32" t="s">
        <v>337</v>
      </c>
      <c r="C169" s="95">
        <v>1280</v>
      </c>
      <c r="D169" s="85">
        <v>6.4133460798319997E-2</v>
      </c>
      <c r="E169" s="82">
        <f t="shared" si="13"/>
        <v>7.2428034483879203E-2</v>
      </c>
      <c r="F169" s="82">
        <f t="shared" si="14"/>
        <v>7.2428030000000004E-2</v>
      </c>
      <c r="G169" s="102"/>
      <c r="H169" s="40"/>
      <c r="I169" s="40"/>
      <c r="J169" s="69">
        <f t="shared" si="11"/>
        <v>6.4133460798319997E-2</v>
      </c>
      <c r="K169" s="70">
        <f t="shared" si="12"/>
        <v>8.2945692016800077E-3</v>
      </c>
      <c r="L169" s="45"/>
      <c r="M169" s="40"/>
      <c r="AB169" s="59"/>
      <c r="AH169" s="46"/>
    </row>
    <row r="170" spans="1:34" ht="15.75" customHeight="1" x14ac:dyDescent="0.35">
      <c r="A170" s="32">
        <v>689</v>
      </c>
      <c r="B170" s="32" t="s">
        <v>56</v>
      </c>
      <c r="C170" s="95">
        <v>689</v>
      </c>
      <c r="D170" s="85">
        <v>6.7857498291746962E-2</v>
      </c>
      <c r="E170" s="82">
        <f t="shared" si="13"/>
        <v>7.2428034483879203E-2</v>
      </c>
      <c r="F170" s="82">
        <f t="shared" si="14"/>
        <v>7.2428030000000004E-2</v>
      </c>
      <c r="G170" s="102"/>
      <c r="H170" s="40"/>
      <c r="I170" s="40"/>
      <c r="J170" s="69">
        <f t="shared" si="11"/>
        <v>6.7857498291746962E-2</v>
      </c>
      <c r="K170" s="70">
        <f t="shared" si="12"/>
        <v>4.5705317082530422E-3</v>
      </c>
      <c r="L170" s="45"/>
      <c r="M170" s="40"/>
      <c r="AB170" s="59"/>
      <c r="AH170" s="46"/>
    </row>
    <row r="171" spans="1:34" ht="15.75" customHeight="1" x14ac:dyDescent="0.35">
      <c r="A171" s="32">
        <v>690</v>
      </c>
      <c r="B171" s="32" t="s">
        <v>216</v>
      </c>
      <c r="C171" s="95">
        <v>690</v>
      </c>
      <c r="D171" s="85">
        <v>3.0642716108561906E-2</v>
      </c>
      <c r="E171" s="82">
        <f t="shared" si="13"/>
        <v>4.5949077430232424E-2</v>
      </c>
      <c r="F171" s="82">
        <f t="shared" si="14"/>
        <v>4.5949080000000003E-2</v>
      </c>
      <c r="G171" s="44" t="s">
        <v>249</v>
      </c>
      <c r="H171" s="40"/>
      <c r="I171" s="40"/>
      <c r="J171" s="69">
        <f t="shared" si="11"/>
        <v>3.0642716108561906E-2</v>
      </c>
      <c r="K171" s="70">
        <f t="shared" si="12"/>
        <v>1.5306363891438097E-2</v>
      </c>
      <c r="L171" s="45"/>
      <c r="M171" s="40"/>
      <c r="AB171" s="59"/>
      <c r="AH171" s="46"/>
    </row>
    <row r="172" spans="1:34" ht="15.75" customHeight="1" x14ac:dyDescent="0.35">
      <c r="A172" s="32">
        <v>691</v>
      </c>
      <c r="B172" s="32" t="s">
        <v>217</v>
      </c>
      <c r="C172" s="95">
        <v>691</v>
      </c>
      <c r="D172" s="85">
        <v>0.12084599158011677</v>
      </c>
      <c r="E172" s="82">
        <f t="shared" si="13"/>
        <v>0.12177389526293474</v>
      </c>
      <c r="F172" s="82">
        <f t="shared" si="14"/>
        <v>0.1217739</v>
      </c>
      <c r="G172" s="102"/>
      <c r="H172" s="40"/>
      <c r="I172" s="40"/>
      <c r="J172" s="69">
        <f t="shared" si="11"/>
        <v>0.12084599158011677</v>
      </c>
      <c r="K172" s="70">
        <f t="shared" si="12"/>
        <v>9.2790841988323047E-4</v>
      </c>
      <c r="L172" s="45"/>
      <c r="M172" s="40"/>
      <c r="AB172" s="59"/>
      <c r="AH172" s="46"/>
    </row>
    <row r="173" spans="1:34" ht="15.75" customHeight="1" x14ac:dyDescent="0.35">
      <c r="A173" s="32">
        <v>694</v>
      </c>
      <c r="B173" s="32" t="s">
        <v>55</v>
      </c>
      <c r="C173" s="95">
        <v>694</v>
      </c>
      <c r="D173" s="85">
        <v>4.5803148094005409E-2</v>
      </c>
      <c r="E173" s="82">
        <f t="shared" si="13"/>
        <v>6.0819995350133181E-2</v>
      </c>
      <c r="F173" s="82">
        <f t="shared" si="14"/>
        <v>6.0819999999999999E-2</v>
      </c>
      <c r="G173" s="44" t="s">
        <v>249</v>
      </c>
      <c r="H173" s="40"/>
      <c r="I173" s="40"/>
      <c r="J173" s="69">
        <f t="shared" si="11"/>
        <v>4.5803148094005409E-2</v>
      </c>
      <c r="K173" s="70">
        <f t="shared" si="12"/>
        <v>1.501685190599459E-2</v>
      </c>
      <c r="L173" s="45"/>
      <c r="M173" s="40"/>
      <c r="AB173" s="59"/>
      <c r="AH173" s="46"/>
    </row>
    <row r="174" spans="1:34" ht="15.75" customHeight="1" x14ac:dyDescent="0.35">
      <c r="A174" s="32">
        <v>695</v>
      </c>
      <c r="B174" s="32" t="s">
        <v>54</v>
      </c>
      <c r="C174" s="95">
        <v>695</v>
      </c>
      <c r="D174" s="85">
        <v>3.1173679572168513E-2</v>
      </c>
      <c r="E174" s="82">
        <f t="shared" si="13"/>
        <v>4.5949077430232424E-2</v>
      </c>
      <c r="F174" s="82">
        <f t="shared" si="14"/>
        <v>4.5949080000000003E-2</v>
      </c>
      <c r="G174" s="44" t="s">
        <v>249</v>
      </c>
      <c r="H174" s="40"/>
      <c r="I174" s="40"/>
      <c r="J174" s="69">
        <f t="shared" si="11"/>
        <v>3.1173679572168513E-2</v>
      </c>
      <c r="K174" s="70">
        <f t="shared" si="12"/>
        <v>1.477540042783149E-2</v>
      </c>
      <c r="L174" s="45"/>
      <c r="M174" s="40"/>
      <c r="AB174" s="59"/>
      <c r="AH174" s="46"/>
    </row>
    <row r="175" spans="1:34" ht="15.75" customHeight="1" x14ac:dyDescent="0.35">
      <c r="A175" s="32">
        <v>698</v>
      </c>
      <c r="B175" s="32" t="s">
        <v>218</v>
      </c>
      <c r="C175" s="95">
        <v>698</v>
      </c>
      <c r="D175" s="85">
        <v>9.5827778730739888E-3</v>
      </c>
      <c r="E175" s="82">
        <f t="shared" si="13"/>
        <v>4.2700346119328457E-2</v>
      </c>
      <c r="F175" s="82">
        <f t="shared" si="14"/>
        <v>4.2700349999999998E-2</v>
      </c>
      <c r="G175" s="44" t="s">
        <v>249</v>
      </c>
      <c r="H175" s="40"/>
      <c r="I175" s="40"/>
      <c r="J175" s="69">
        <f t="shared" si="11"/>
        <v>9.5827778730739888E-3</v>
      </c>
      <c r="K175" s="70">
        <f t="shared" si="12"/>
        <v>3.3117572126926009E-2</v>
      </c>
      <c r="L175" s="45"/>
      <c r="M175" s="40"/>
      <c r="AB175" s="59"/>
      <c r="AH175" s="46"/>
    </row>
    <row r="176" spans="1:34" ht="15.75" customHeight="1" x14ac:dyDescent="0.35">
      <c r="A176" s="32">
        <v>61</v>
      </c>
      <c r="B176" s="32" t="s">
        <v>277</v>
      </c>
      <c r="C176" s="95">
        <v>61</v>
      </c>
      <c r="D176" s="85">
        <v>1.7884607360859291E-2</v>
      </c>
      <c r="E176" s="82">
        <f t="shared" si="13"/>
        <v>4.2700346119328457E-2</v>
      </c>
      <c r="F176" s="82">
        <f t="shared" si="14"/>
        <v>4.2700349999999998E-2</v>
      </c>
      <c r="G176" s="44" t="s">
        <v>249</v>
      </c>
      <c r="H176" s="40"/>
      <c r="I176" s="40"/>
      <c r="J176" s="69">
        <f t="shared" si="11"/>
        <v>1.7884607360859291E-2</v>
      </c>
      <c r="K176" s="70">
        <f t="shared" si="12"/>
        <v>2.4815742639140707E-2</v>
      </c>
      <c r="L176" s="45"/>
      <c r="M176" s="40"/>
      <c r="AB176" s="59"/>
      <c r="AH176" s="46"/>
    </row>
    <row r="177" spans="1:34" ht="15.75" customHeight="1" x14ac:dyDescent="0.35">
      <c r="A177" s="32">
        <v>702</v>
      </c>
      <c r="B177" s="32" t="s">
        <v>219</v>
      </c>
      <c r="C177" s="95">
        <v>702</v>
      </c>
      <c r="D177" s="85">
        <v>8.1287784119879226E-3</v>
      </c>
      <c r="E177" s="82">
        <f t="shared" si="13"/>
        <v>4.2700346119328457E-2</v>
      </c>
      <c r="F177" s="82">
        <f t="shared" si="14"/>
        <v>4.2700349999999998E-2</v>
      </c>
      <c r="G177" s="44" t="s">
        <v>249</v>
      </c>
      <c r="H177" s="40"/>
      <c r="I177" s="40"/>
      <c r="J177" s="69">
        <f t="shared" si="11"/>
        <v>8.1287784119879226E-3</v>
      </c>
      <c r="K177" s="70">
        <f t="shared" si="12"/>
        <v>3.4571571588012079E-2</v>
      </c>
      <c r="L177" s="45"/>
      <c r="M177" s="40"/>
      <c r="AB177" s="59"/>
      <c r="AH177" s="46"/>
    </row>
    <row r="178" spans="1:34" ht="15.75" customHeight="1" x14ac:dyDescent="0.35">
      <c r="A178" s="32">
        <v>707</v>
      </c>
      <c r="B178" s="32" t="s">
        <v>220</v>
      </c>
      <c r="C178" s="95">
        <v>707</v>
      </c>
      <c r="D178" s="85">
        <v>7.0809229536762247E-2</v>
      </c>
      <c r="E178" s="82">
        <f t="shared" si="13"/>
        <v>0.10864932133690848</v>
      </c>
      <c r="F178" s="82">
        <f t="shared" si="14"/>
        <v>0.10864931999999999</v>
      </c>
      <c r="G178" s="44" t="s">
        <v>249</v>
      </c>
      <c r="H178" s="40"/>
      <c r="I178" s="40"/>
      <c r="J178" s="69">
        <f t="shared" si="11"/>
        <v>7.0809229536762247E-2</v>
      </c>
      <c r="K178" s="70">
        <f t="shared" si="12"/>
        <v>3.7840090463237747E-2</v>
      </c>
      <c r="L178" s="45"/>
      <c r="M178" s="40"/>
      <c r="AB178" s="59"/>
      <c r="AH178" s="46"/>
    </row>
    <row r="179" spans="1:34" ht="15.75" customHeight="1" x14ac:dyDescent="0.35">
      <c r="A179" s="32">
        <v>710</v>
      </c>
      <c r="B179" s="32" t="s">
        <v>221</v>
      </c>
      <c r="C179" s="95">
        <v>710</v>
      </c>
      <c r="D179" s="85">
        <v>3.136706681222666E-2</v>
      </c>
      <c r="E179" s="82">
        <f t="shared" si="13"/>
        <v>4.5949077430232424E-2</v>
      </c>
      <c r="F179" s="82">
        <f t="shared" si="14"/>
        <v>4.5949080000000003E-2</v>
      </c>
      <c r="G179" s="44" t="s">
        <v>249</v>
      </c>
      <c r="H179" s="40"/>
      <c r="I179" s="40"/>
      <c r="J179" s="69">
        <f t="shared" si="11"/>
        <v>3.136706681222666E-2</v>
      </c>
      <c r="K179" s="70">
        <f t="shared" si="12"/>
        <v>1.4582013187773343E-2</v>
      </c>
      <c r="L179" s="45"/>
      <c r="M179" s="40"/>
      <c r="AB179" s="59"/>
      <c r="AH179" s="46"/>
    </row>
    <row r="180" spans="1:34" ht="15.75" customHeight="1" x14ac:dyDescent="0.35">
      <c r="A180" s="32">
        <v>715</v>
      </c>
      <c r="B180" s="32" t="s">
        <v>53</v>
      </c>
      <c r="C180" s="95">
        <v>715</v>
      </c>
      <c r="D180" s="86">
        <v>5.8774079786160047E-2</v>
      </c>
      <c r="E180" s="82">
        <f t="shared" si="13"/>
        <v>6.0819995350133181E-2</v>
      </c>
      <c r="F180" s="82">
        <f t="shared" si="14"/>
        <v>6.0819999999999999E-2</v>
      </c>
      <c r="G180" s="102"/>
      <c r="H180" s="40"/>
      <c r="I180" s="40"/>
      <c r="J180" s="69">
        <f t="shared" si="11"/>
        <v>5.8774079786160047E-2</v>
      </c>
      <c r="K180" s="70">
        <f t="shared" si="12"/>
        <v>2.0459202138399524E-3</v>
      </c>
      <c r="L180" s="45"/>
      <c r="M180" s="40"/>
      <c r="AB180" s="59"/>
      <c r="AH180" s="46"/>
    </row>
    <row r="181" spans="1:34" ht="15.75" customHeight="1" x14ac:dyDescent="0.35">
      <c r="A181" s="32">
        <v>716</v>
      </c>
      <c r="B181" s="32" t="s">
        <v>52</v>
      </c>
      <c r="C181" s="95">
        <v>716</v>
      </c>
      <c r="D181" s="85">
        <v>5.8774079786160047E-2</v>
      </c>
      <c r="E181" s="82">
        <f t="shared" si="13"/>
        <v>6.0819995350133181E-2</v>
      </c>
      <c r="F181" s="82">
        <f t="shared" si="14"/>
        <v>6.0819999999999999E-2</v>
      </c>
      <c r="G181" s="102"/>
      <c r="H181" s="40"/>
      <c r="I181" s="40"/>
      <c r="J181" s="69">
        <f t="shared" si="11"/>
        <v>5.8774079786160047E-2</v>
      </c>
      <c r="K181" s="70">
        <f t="shared" si="12"/>
        <v>2.0459202138399524E-3</v>
      </c>
      <c r="L181" s="45"/>
      <c r="M181" s="40"/>
      <c r="AB181" s="59"/>
      <c r="AH181" s="46"/>
    </row>
    <row r="182" spans="1:34" ht="15.75" customHeight="1" x14ac:dyDescent="0.35">
      <c r="A182" s="32">
        <v>717</v>
      </c>
      <c r="B182" s="32" t="s">
        <v>51</v>
      </c>
      <c r="C182" s="95">
        <v>717</v>
      </c>
      <c r="D182" s="85">
        <v>5.8774079786160047E-2</v>
      </c>
      <c r="E182" s="82">
        <f t="shared" si="13"/>
        <v>6.0819995350133181E-2</v>
      </c>
      <c r="F182" s="82">
        <f t="shared" si="14"/>
        <v>6.0819999999999999E-2</v>
      </c>
      <c r="G182" s="102"/>
      <c r="H182" s="40"/>
      <c r="I182" s="40"/>
      <c r="J182" s="69">
        <f t="shared" si="11"/>
        <v>5.8774079786160047E-2</v>
      </c>
      <c r="K182" s="70">
        <f t="shared" si="12"/>
        <v>2.0459202138399524E-3</v>
      </c>
      <c r="L182" s="45"/>
      <c r="M182" s="40"/>
      <c r="AB182" s="59"/>
      <c r="AH182" s="46"/>
    </row>
    <row r="183" spans="1:34" ht="15.75" customHeight="1" x14ac:dyDescent="0.35">
      <c r="A183" s="32">
        <v>718</v>
      </c>
      <c r="B183" s="32" t="s">
        <v>50</v>
      </c>
      <c r="C183" s="95">
        <v>718</v>
      </c>
      <c r="D183" s="85">
        <v>5.8774079786160047E-2</v>
      </c>
      <c r="E183" s="82">
        <f t="shared" si="13"/>
        <v>6.0819995350133181E-2</v>
      </c>
      <c r="F183" s="82">
        <f t="shared" si="14"/>
        <v>6.0819999999999999E-2</v>
      </c>
      <c r="G183" s="102"/>
      <c r="H183" s="40"/>
      <c r="I183" s="40"/>
      <c r="J183" s="69">
        <f t="shared" si="11"/>
        <v>5.8774079786160047E-2</v>
      </c>
      <c r="K183" s="70">
        <f t="shared" si="12"/>
        <v>2.0459202138399524E-3</v>
      </c>
      <c r="L183" s="45"/>
      <c r="M183" s="40"/>
      <c r="AB183" s="59"/>
      <c r="AH183" s="46"/>
    </row>
    <row r="184" spans="1:34" ht="15.75" customHeight="1" x14ac:dyDescent="0.35">
      <c r="A184" s="32">
        <v>719</v>
      </c>
      <c r="B184" s="32" t="s">
        <v>49</v>
      </c>
      <c r="C184" s="95">
        <v>719</v>
      </c>
      <c r="D184" s="85">
        <v>5.8774079786160047E-2</v>
      </c>
      <c r="E184" s="82">
        <f t="shared" si="13"/>
        <v>6.0819995350133181E-2</v>
      </c>
      <c r="F184" s="82">
        <f t="shared" si="14"/>
        <v>6.0819999999999999E-2</v>
      </c>
      <c r="G184" s="102"/>
      <c r="H184" s="40"/>
      <c r="I184" s="40"/>
      <c r="J184" s="69">
        <f t="shared" si="11"/>
        <v>5.8774079786160047E-2</v>
      </c>
      <c r="K184" s="70">
        <f t="shared" si="12"/>
        <v>2.0459202138399524E-3</v>
      </c>
      <c r="L184" s="45"/>
      <c r="M184" s="40"/>
      <c r="AB184" s="59"/>
      <c r="AH184" s="46"/>
    </row>
    <row r="185" spans="1:34" ht="15.75" customHeight="1" x14ac:dyDescent="0.35">
      <c r="A185" s="32">
        <v>720</v>
      </c>
      <c r="B185" s="32" t="s">
        <v>48</v>
      </c>
      <c r="C185" s="95">
        <v>720</v>
      </c>
      <c r="D185" s="85">
        <v>5.8774079786160047E-2</v>
      </c>
      <c r="E185" s="82">
        <f t="shared" si="13"/>
        <v>6.0819995350133181E-2</v>
      </c>
      <c r="F185" s="82">
        <f t="shared" si="14"/>
        <v>6.0819999999999999E-2</v>
      </c>
      <c r="G185" s="102"/>
      <c r="H185" s="40"/>
      <c r="I185" s="40"/>
      <c r="J185" s="69">
        <f t="shared" si="11"/>
        <v>5.8774079786160047E-2</v>
      </c>
      <c r="K185" s="70">
        <f t="shared" si="12"/>
        <v>2.0459202138399524E-3</v>
      </c>
      <c r="L185" s="45"/>
      <c r="M185" s="40"/>
      <c r="AB185" s="59"/>
      <c r="AH185" s="46"/>
    </row>
    <row r="186" spans="1:34" ht="15.75" customHeight="1" x14ac:dyDescent="0.35">
      <c r="A186" s="32">
        <v>721</v>
      </c>
      <c r="B186" s="32" t="s">
        <v>47</v>
      </c>
      <c r="C186" s="95">
        <v>721</v>
      </c>
      <c r="D186" s="85">
        <v>5.8774079786160047E-2</v>
      </c>
      <c r="E186" s="82">
        <f t="shared" si="13"/>
        <v>6.0819995350133181E-2</v>
      </c>
      <c r="F186" s="82">
        <f t="shared" si="14"/>
        <v>6.0819999999999999E-2</v>
      </c>
      <c r="G186" s="102"/>
      <c r="H186" s="40"/>
      <c r="I186" s="40"/>
      <c r="J186" s="69">
        <f t="shared" si="11"/>
        <v>5.8774079786160047E-2</v>
      </c>
      <c r="K186" s="70">
        <f t="shared" si="12"/>
        <v>2.0459202138399524E-3</v>
      </c>
      <c r="L186" s="45"/>
      <c r="M186" s="40"/>
      <c r="AB186" s="59"/>
      <c r="AH186" s="46"/>
    </row>
    <row r="187" spans="1:34" ht="15.75" customHeight="1" x14ac:dyDescent="0.35">
      <c r="A187" s="32">
        <v>724</v>
      </c>
      <c r="B187" s="32" t="s">
        <v>46</v>
      </c>
      <c r="C187" s="95">
        <v>724</v>
      </c>
      <c r="D187" s="85">
        <v>5.651211966615792E-2</v>
      </c>
      <c r="E187" s="82">
        <f t="shared" si="13"/>
        <v>7.2428034483879203E-2</v>
      </c>
      <c r="F187" s="82">
        <f t="shared" si="14"/>
        <v>7.2428030000000004E-2</v>
      </c>
      <c r="G187" s="44" t="s">
        <v>249</v>
      </c>
      <c r="H187" s="40"/>
      <c r="I187" s="40"/>
      <c r="J187" s="69">
        <f t="shared" si="11"/>
        <v>5.651211966615792E-2</v>
      </c>
      <c r="K187" s="70">
        <f t="shared" si="12"/>
        <v>1.5915910333842084E-2</v>
      </c>
      <c r="L187" s="45"/>
      <c r="M187" s="40"/>
      <c r="AB187" s="59"/>
      <c r="AH187" s="46"/>
    </row>
    <row r="188" spans="1:34" ht="15.75" customHeight="1" x14ac:dyDescent="0.35">
      <c r="A188" s="32">
        <v>278</v>
      </c>
      <c r="B188" s="32" t="s">
        <v>293</v>
      </c>
      <c r="C188" s="95">
        <v>278</v>
      </c>
      <c r="D188" s="85">
        <v>5.8774079786160047E-2</v>
      </c>
      <c r="E188" s="82">
        <f t="shared" si="13"/>
        <v>6.0819995350133181E-2</v>
      </c>
      <c r="F188" s="82">
        <f t="shared" si="14"/>
        <v>6.0819999999999999E-2</v>
      </c>
      <c r="G188" s="44"/>
      <c r="H188" s="40"/>
      <c r="I188" s="40"/>
      <c r="J188" s="69">
        <f t="shared" si="11"/>
        <v>5.8774079786160047E-2</v>
      </c>
      <c r="K188" s="70">
        <f t="shared" si="12"/>
        <v>2.0459202138399524E-3</v>
      </c>
      <c r="L188" s="45"/>
      <c r="M188" s="40"/>
      <c r="AB188" s="59"/>
      <c r="AH188" s="46"/>
    </row>
    <row r="189" spans="1:34" ht="15.75" customHeight="1" x14ac:dyDescent="0.35">
      <c r="A189" s="32">
        <v>730</v>
      </c>
      <c r="B189" s="32" t="s">
        <v>45</v>
      </c>
      <c r="C189" s="95">
        <v>730</v>
      </c>
      <c r="D189" s="85">
        <v>3.5112315069359301E-2</v>
      </c>
      <c r="E189" s="82">
        <f t="shared" si="13"/>
        <v>3.9664042772694842E-2</v>
      </c>
      <c r="F189" s="82">
        <f t="shared" si="14"/>
        <v>3.9664039999999998E-2</v>
      </c>
      <c r="G189" s="102"/>
      <c r="H189" s="40"/>
      <c r="I189" s="40"/>
      <c r="J189" s="69">
        <f t="shared" si="11"/>
        <v>3.5112315069359301E-2</v>
      </c>
      <c r="K189" s="70">
        <f t="shared" si="12"/>
        <v>4.5517249306406965E-3</v>
      </c>
      <c r="L189" s="45"/>
      <c r="M189" s="40"/>
      <c r="AB189" s="59"/>
      <c r="AH189" s="46"/>
    </row>
    <row r="190" spans="1:34" ht="15.75" customHeight="1" x14ac:dyDescent="0.35">
      <c r="A190" s="32">
        <v>68</v>
      </c>
      <c r="B190" s="32" t="s">
        <v>44</v>
      </c>
      <c r="C190" s="95">
        <v>68</v>
      </c>
      <c r="D190" s="85">
        <v>0.10604664632115351</v>
      </c>
      <c r="E190" s="82">
        <f t="shared" si="13"/>
        <v>0.10864932133690848</v>
      </c>
      <c r="F190" s="82">
        <f t="shared" si="14"/>
        <v>0.10864931999999999</v>
      </c>
      <c r="G190" s="102"/>
      <c r="H190" s="40"/>
      <c r="I190" s="40"/>
      <c r="J190" s="69">
        <f t="shared" si="11"/>
        <v>0.10604664632115351</v>
      </c>
      <c r="K190" s="70">
        <f t="shared" si="12"/>
        <v>2.6026736788464788E-3</v>
      </c>
      <c r="L190" s="45"/>
      <c r="M190" s="40"/>
      <c r="AB190" s="59"/>
      <c r="AH190" s="46"/>
    </row>
    <row r="191" spans="1:34" ht="15.75" customHeight="1" x14ac:dyDescent="0.35">
      <c r="A191" s="32">
        <v>584</v>
      </c>
      <c r="B191" s="32" t="s">
        <v>338</v>
      </c>
      <c r="C191" s="95">
        <v>584</v>
      </c>
      <c r="D191" s="85">
        <v>6.4516490199881486E-3</v>
      </c>
      <c r="E191" s="82">
        <f t="shared" si="13"/>
        <v>4.2700346119328457E-2</v>
      </c>
      <c r="F191" s="82">
        <f t="shared" si="14"/>
        <v>4.2700349999999998E-2</v>
      </c>
      <c r="G191" s="102" t="s">
        <v>249</v>
      </c>
      <c r="H191" s="40"/>
      <c r="I191" s="40"/>
      <c r="J191" s="69">
        <f t="shared" si="11"/>
        <v>6.4516490199881486E-3</v>
      </c>
      <c r="K191" s="70">
        <f t="shared" si="12"/>
        <v>3.6248700980011851E-2</v>
      </c>
      <c r="L191" s="45"/>
      <c r="M191" s="40"/>
      <c r="AB191" s="59"/>
      <c r="AH191" s="46"/>
    </row>
    <row r="192" spans="1:34" ht="15.75" customHeight="1" x14ac:dyDescent="0.35">
      <c r="A192" s="32">
        <v>394</v>
      </c>
      <c r="B192" s="32" t="s">
        <v>317</v>
      </c>
      <c r="C192" s="95">
        <v>394</v>
      </c>
      <c r="D192" s="85">
        <v>6.4516490199881486E-3</v>
      </c>
      <c r="E192" s="82">
        <f t="shared" si="13"/>
        <v>4.2700346119328457E-2</v>
      </c>
      <c r="F192" s="82">
        <f t="shared" si="14"/>
        <v>4.2700349999999998E-2</v>
      </c>
      <c r="G192" s="44" t="s">
        <v>249</v>
      </c>
      <c r="H192" s="40"/>
      <c r="I192" s="40"/>
      <c r="J192" s="69">
        <f t="shared" si="11"/>
        <v>6.4516490199881486E-3</v>
      </c>
      <c r="K192" s="70">
        <f t="shared" si="12"/>
        <v>3.6248700980011851E-2</v>
      </c>
      <c r="L192" s="45"/>
      <c r="M192" s="40"/>
      <c r="AB192" s="59"/>
      <c r="AH192" s="46"/>
    </row>
    <row r="193" spans="1:34" ht="15.75" customHeight="1" x14ac:dyDescent="0.35">
      <c r="A193" s="32">
        <v>734</v>
      </c>
      <c r="B193" s="32" t="s">
        <v>43</v>
      </c>
      <c r="C193" s="95">
        <v>734</v>
      </c>
      <c r="D193" s="85">
        <v>0.18436959324305169</v>
      </c>
      <c r="E193" s="82">
        <f t="shared" si="13"/>
        <v>0.19553210491280243</v>
      </c>
      <c r="F193" s="82">
        <f t="shared" si="14"/>
        <v>0.19553209999999999</v>
      </c>
      <c r="G193" s="102"/>
      <c r="H193" s="40"/>
      <c r="I193" s="40"/>
      <c r="J193" s="69">
        <f t="shared" si="11"/>
        <v>0.18436959324305169</v>
      </c>
      <c r="K193" s="70">
        <f t="shared" si="12"/>
        <v>1.1162506756948298E-2</v>
      </c>
      <c r="L193" s="45"/>
      <c r="M193" s="40"/>
      <c r="AB193" s="59"/>
      <c r="AH193" s="46"/>
    </row>
    <row r="194" spans="1:34" ht="15.75" customHeight="1" x14ac:dyDescent="0.35">
      <c r="A194" s="32">
        <v>736</v>
      </c>
      <c r="B194" s="32" t="s">
        <v>42</v>
      </c>
      <c r="C194" s="95">
        <v>736</v>
      </c>
      <c r="D194" s="85">
        <v>1.239085704267214E-2</v>
      </c>
      <c r="E194" s="82">
        <f t="shared" si="13"/>
        <v>4.2700346119328457E-2</v>
      </c>
      <c r="F194" s="82">
        <f t="shared" si="14"/>
        <v>4.2700349999999998E-2</v>
      </c>
      <c r="G194" s="44" t="s">
        <v>249</v>
      </c>
      <c r="H194" s="40"/>
      <c r="I194" s="40"/>
      <c r="J194" s="69">
        <f t="shared" ref="J194:J256" si="15">+D194</f>
        <v>1.239085704267214E-2</v>
      </c>
      <c r="K194" s="70">
        <f t="shared" ref="K194:K256" si="16">F194-J194</f>
        <v>3.0309492957327856E-2</v>
      </c>
      <c r="L194" s="45"/>
      <c r="M194" s="40"/>
      <c r="AB194" s="59"/>
      <c r="AH194" s="46"/>
    </row>
    <row r="195" spans="1:34" ht="15.75" customHeight="1" x14ac:dyDescent="0.35">
      <c r="A195" s="32">
        <v>737</v>
      </c>
      <c r="B195" s="32" t="s">
        <v>41</v>
      </c>
      <c r="C195" s="95">
        <v>737</v>
      </c>
      <c r="D195" s="85">
        <v>8.9783429935025361E-2</v>
      </c>
      <c r="E195" s="82">
        <f t="shared" ref="E195:E258" si="17">IF(AND(G195="X",D195&lt;$N$17),VLOOKUP(D195,$N$7:$Q$51,4,1),IF(D195&lt;$N$17,VLOOKUP(D195,$N$7:$P$51,3,1),IF(G195="X",VLOOKUP(D195,$N$7:$R$51,4,1),VLOOKUP(D195,$N$7:$R$51,3,1))))</f>
        <v>9.2527647580981032E-2</v>
      </c>
      <c r="F195" s="82">
        <f t="shared" ref="F195:F258" si="18">ROUND(E195,8)</f>
        <v>9.2527650000000003E-2</v>
      </c>
      <c r="G195" s="102"/>
      <c r="H195" s="40"/>
      <c r="I195" s="40"/>
      <c r="J195" s="69">
        <f t="shared" si="15"/>
        <v>8.9783429935025361E-2</v>
      </c>
      <c r="K195" s="70">
        <f t="shared" si="16"/>
        <v>2.7442200649746423E-3</v>
      </c>
      <c r="L195" s="45"/>
      <c r="M195" s="40"/>
      <c r="AB195" s="59"/>
      <c r="AH195" s="46"/>
    </row>
    <row r="196" spans="1:34" ht="15.75" customHeight="1" x14ac:dyDescent="0.35">
      <c r="A196" s="32">
        <v>738</v>
      </c>
      <c r="B196" s="32" t="s">
        <v>40</v>
      </c>
      <c r="C196" s="95">
        <v>738</v>
      </c>
      <c r="D196" s="85">
        <v>3.6504551878378193E-2</v>
      </c>
      <c r="E196" s="82">
        <f t="shared" si="17"/>
        <v>3.9664042772694842E-2</v>
      </c>
      <c r="F196" s="82">
        <f t="shared" si="18"/>
        <v>3.9664039999999998E-2</v>
      </c>
      <c r="G196" s="102"/>
      <c r="H196" s="40"/>
      <c r="I196" s="40"/>
      <c r="J196" s="69">
        <f t="shared" si="15"/>
        <v>3.6504551878378193E-2</v>
      </c>
      <c r="K196" s="70">
        <f t="shared" si="16"/>
        <v>3.1594881216218049E-3</v>
      </c>
      <c r="L196" s="45"/>
      <c r="M196" s="40"/>
      <c r="AB196" s="59"/>
      <c r="AH196" s="46"/>
    </row>
    <row r="197" spans="1:34" ht="15.75" customHeight="1" x14ac:dyDescent="0.35">
      <c r="A197" s="32">
        <v>740</v>
      </c>
      <c r="B197" s="32" t="s">
        <v>266</v>
      </c>
      <c r="C197" s="95">
        <v>740</v>
      </c>
      <c r="D197" s="85">
        <v>5.1597284909265163E-2</v>
      </c>
      <c r="E197" s="82">
        <f t="shared" si="17"/>
        <v>5.8774079786160047E-2</v>
      </c>
      <c r="F197" s="82">
        <f t="shared" si="18"/>
        <v>5.8774079999999999E-2</v>
      </c>
      <c r="G197" s="102"/>
      <c r="H197" s="40"/>
      <c r="I197" s="40"/>
      <c r="J197" s="69">
        <f t="shared" si="15"/>
        <v>5.1597284909265163E-2</v>
      </c>
      <c r="K197" s="70">
        <f t="shared" si="16"/>
        <v>7.176795090734836E-3</v>
      </c>
      <c r="L197" s="45"/>
      <c r="M197" s="40"/>
      <c r="AB197" s="59"/>
      <c r="AH197" s="46"/>
    </row>
    <row r="198" spans="1:34" ht="15.75" customHeight="1" x14ac:dyDescent="0.35">
      <c r="A198" s="32">
        <v>746</v>
      </c>
      <c r="B198" s="32" t="s">
        <v>39</v>
      </c>
      <c r="C198" s="95">
        <v>746</v>
      </c>
      <c r="D198" s="85">
        <v>9.5827778730739888E-3</v>
      </c>
      <c r="E198" s="82">
        <f t="shared" si="17"/>
        <v>4.2700346119328457E-2</v>
      </c>
      <c r="F198" s="82">
        <f t="shared" si="18"/>
        <v>4.2700349999999998E-2</v>
      </c>
      <c r="G198" s="44" t="s">
        <v>249</v>
      </c>
      <c r="H198" s="40"/>
      <c r="I198" s="40"/>
      <c r="J198" s="69">
        <f t="shared" si="15"/>
        <v>9.5827778730739888E-3</v>
      </c>
      <c r="K198" s="70">
        <f t="shared" si="16"/>
        <v>3.3117572126926009E-2</v>
      </c>
      <c r="L198" s="45"/>
      <c r="M198" s="40"/>
      <c r="AB198" s="59"/>
      <c r="AH198" s="46"/>
    </row>
    <row r="199" spans="1:34" ht="15.75" customHeight="1" x14ac:dyDescent="0.35">
      <c r="A199" s="32">
        <v>755</v>
      </c>
      <c r="B199" s="32" t="s">
        <v>38</v>
      </c>
      <c r="C199" s="95">
        <v>755</v>
      </c>
      <c r="D199" s="85">
        <v>1.7130926573859177E-2</v>
      </c>
      <c r="E199" s="82">
        <f t="shared" si="17"/>
        <v>4.2700346119328457E-2</v>
      </c>
      <c r="F199" s="82">
        <f t="shared" si="18"/>
        <v>4.2700349999999998E-2</v>
      </c>
      <c r="G199" s="44" t="s">
        <v>249</v>
      </c>
      <c r="H199" s="40"/>
      <c r="I199" s="40"/>
      <c r="J199" s="69">
        <f t="shared" si="15"/>
        <v>1.7130926573859177E-2</v>
      </c>
      <c r="K199" s="70">
        <f t="shared" si="16"/>
        <v>2.5569423426140821E-2</v>
      </c>
      <c r="L199" s="45"/>
      <c r="M199" s="40"/>
      <c r="AB199" s="59"/>
      <c r="AH199" s="46"/>
    </row>
    <row r="200" spans="1:34" ht="15.75" customHeight="1" x14ac:dyDescent="0.35">
      <c r="A200" s="32">
        <v>762</v>
      </c>
      <c r="B200" s="32" t="s">
        <v>37</v>
      </c>
      <c r="C200" s="95">
        <v>762</v>
      </c>
      <c r="D200" s="85">
        <v>5.8774079786160047E-2</v>
      </c>
      <c r="E200" s="82">
        <f t="shared" si="17"/>
        <v>6.0819995350133181E-2</v>
      </c>
      <c r="F200" s="82">
        <f t="shared" si="18"/>
        <v>6.0819999999999999E-2</v>
      </c>
      <c r="G200" s="102"/>
      <c r="H200" s="40"/>
      <c r="I200" s="40"/>
      <c r="J200" s="69">
        <f t="shared" si="15"/>
        <v>5.8774079786160047E-2</v>
      </c>
      <c r="K200" s="70">
        <f t="shared" si="16"/>
        <v>2.0459202138399524E-3</v>
      </c>
      <c r="L200" s="45"/>
      <c r="M200" s="40"/>
      <c r="AB200" s="59"/>
      <c r="AH200" s="46"/>
    </row>
    <row r="201" spans="1:34" ht="15.75" customHeight="1" x14ac:dyDescent="0.35">
      <c r="A201" s="32">
        <v>765</v>
      </c>
      <c r="B201" s="32" t="s">
        <v>36</v>
      </c>
      <c r="C201" s="95">
        <v>765</v>
      </c>
      <c r="D201" s="85">
        <v>4.4067747276866881E-2</v>
      </c>
      <c r="E201" s="82">
        <f t="shared" si="17"/>
        <v>4.5949077430232424E-2</v>
      </c>
      <c r="F201" s="82">
        <f t="shared" si="18"/>
        <v>4.5949080000000003E-2</v>
      </c>
      <c r="G201" s="102"/>
      <c r="H201" s="40"/>
      <c r="I201" s="40"/>
      <c r="J201" s="69">
        <f t="shared" si="15"/>
        <v>4.4067747276866881E-2</v>
      </c>
      <c r="K201" s="70">
        <f t="shared" si="16"/>
        <v>1.8813327231331223E-3</v>
      </c>
      <c r="L201" s="45"/>
      <c r="M201" s="40"/>
      <c r="AB201" s="59"/>
      <c r="AH201" s="46"/>
    </row>
    <row r="202" spans="1:34" ht="15.75" customHeight="1" x14ac:dyDescent="0.35">
      <c r="A202" s="32">
        <v>585</v>
      </c>
      <c r="B202" s="32" t="s">
        <v>339</v>
      </c>
      <c r="C202" s="95">
        <v>585</v>
      </c>
      <c r="D202" s="85">
        <v>6.4516490199881486E-3</v>
      </c>
      <c r="E202" s="82">
        <f t="shared" si="17"/>
        <v>4.2700346119328457E-2</v>
      </c>
      <c r="F202" s="82">
        <f t="shared" si="18"/>
        <v>4.2700349999999998E-2</v>
      </c>
      <c r="G202" s="44" t="s">
        <v>249</v>
      </c>
      <c r="H202" s="40"/>
      <c r="I202" s="40"/>
      <c r="J202" s="69">
        <f t="shared" si="15"/>
        <v>6.4516490199881486E-3</v>
      </c>
      <c r="K202" s="70">
        <f t="shared" si="16"/>
        <v>3.6248700980011851E-2</v>
      </c>
      <c r="L202" s="45"/>
      <c r="M202" s="40"/>
      <c r="AB202" s="59"/>
      <c r="AH202" s="46"/>
    </row>
    <row r="203" spans="1:34" ht="15.75" customHeight="1" x14ac:dyDescent="0.35">
      <c r="A203" s="32">
        <v>784</v>
      </c>
      <c r="B203" s="32" t="s">
        <v>222</v>
      </c>
      <c r="C203" s="95">
        <v>784</v>
      </c>
      <c r="D203" s="85">
        <v>2.876390677079543E-2</v>
      </c>
      <c r="E203" s="82">
        <f t="shared" si="17"/>
        <v>4.5949077430232424E-2</v>
      </c>
      <c r="F203" s="82">
        <f t="shared" si="18"/>
        <v>4.5949080000000003E-2</v>
      </c>
      <c r="G203" s="44" t="s">
        <v>249</v>
      </c>
      <c r="H203" s="40"/>
      <c r="I203" s="40"/>
      <c r="J203" s="69">
        <f t="shared" si="15"/>
        <v>2.876390677079543E-2</v>
      </c>
      <c r="K203" s="70">
        <f t="shared" si="16"/>
        <v>1.7185173229204573E-2</v>
      </c>
      <c r="L203" s="45"/>
      <c r="M203" s="40"/>
      <c r="AB203" s="59"/>
      <c r="AH203" s="46"/>
    </row>
    <row r="204" spans="1:34" ht="15.75" customHeight="1" x14ac:dyDescent="0.35">
      <c r="A204" s="32">
        <v>793</v>
      </c>
      <c r="B204" s="32" t="s">
        <v>223</v>
      </c>
      <c r="C204" s="95">
        <v>793</v>
      </c>
      <c r="D204" s="85">
        <v>2.876390677079543E-2</v>
      </c>
      <c r="E204" s="82">
        <f t="shared" si="17"/>
        <v>4.5949077430232424E-2</v>
      </c>
      <c r="F204" s="82">
        <f t="shared" si="18"/>
        <v>4.5949080000000003E-2</v>
      </c>
      <c r="G204" s="44" t="s">
        <v>249</v>
      </c>
      <c r="H204" s="40"/>
      <c r="I204" s="40"/>
      <c r="J204" s="69">
        <f t="shared" si="15"/>
        <v>2.876390677079543E-2</v>
      </c>
      <c r="K204" s="70">
        <f t="shared" si="16"/>
        <v>1.7185173229204573E-2</v>
      </c>
      <c r="L204" s="45"/>
      <c r="M204" s="40"/>
      <c r="AB204" s="59"/>
      <c r="AH204" s="46"/>
    </row>
    <row r="205" spans="1:34" ht="15.75" customHeight="1" x14ac:dyDescent="0.35">
      <c r="A205" s="32">
        <v>797</v>
      </c>
      <c r="B205" s="32" t="s">
        <v>224</v>
      </c>
      <c r="C205" s="95">
        <v>797</v>
      </c>
      <c r="D205" s="85">
        <v>2.876390677079543E-2</v>
      </c>
      <c r="E205" s="82">
        <f t="shared" si="17"/>
        <v>4.5949077430232424E-2</v>
      </c>
      <c r="F205" s="82">
        <f t="shared" si="18"/>
        <v>4.5949080000000003E-2</v>
      </c>
      <c r="G205" s="44" t="s">
        <v>249</v>
      </c>
      <c r="H205" s="40"/>
      <c r="I205" s="40"/>
      <c r="J205" s="69">
        <f t="shared" si="15"/>
        <v>2.876390677079543E-2</v>
      </c>
      <c r="K205" s="70">
        <f t="shared" si="16"/>
        <v>1.7185173229204573E-2</v>
      </c>
      <c r="L205" s="45"/>
      <c r="M205" s="40"/>
      <c r="AB205" s="59"/>
      <c r="AH205" s="46"/>
    </row>
    <row r="206" spans="1:34" ht="15.75" customHeight="1" x14ac:dyDescent="0.35">
      <c r="A206" s="32">
        <v>798</v>
      </c>
      <c r="B206" s="32" t="s">
        <v>225</v>
      </c>
      <c r="C206" s="95">
        <v>798</v>
      </c>
      <c r="D206" s="85">
        <v>2.876390677079543E-2</v>
      </c>
      <c r="E206" s="82">
        <f t="shared" si="17"/>
        <v>4.5949077430232424E-2</v>
      </c>
      <c r="F206" s="82">
        <f t="shared" si="18"/>
        <v>4.5949080000000003E-2</v>
      </c>
      <c r="G206" s="44" t="s">
        <v>249</v>
      </c>
      <c r="H206" s="40"/>
      <c r="I206" s="40"/>
      <c r="J206" s="69">
        <f t="shared" si="15"/>
        <v>2.876390677079543E-2</v>
      </c>
      <c r="K206" s="70">
        <f t="shared" si="16"/>
        <v>1.7185173229204573E-2</v>
      </c>
      <c r="L206" s="45"/>
      <c r="M206" s="40"/>
      <c r="AB206" s="59"/>
      <c r="AH206" s="46"/>
    </row>
    <row r="207" spans="1:34" ht="15.75" customHeight="1" x14ac:dyDescent="0.35">
      <c r="A207" s="32">
        <v>800</v>
      </c>
      <c r="B207" s="32" t="s">
        <v>226</v>
      </c>
      <c r="C207" s="95">
        <v>800</v>
      </c>
      <c r="D207" s="85">
        <v>2.876390677079543E-2</v>
      </c>
      <c r="E207" s="82">
        <f t="shared" si="17"/>
        <v>4.5949077430232424E-2</v>
      </c>
      <c r="F207" s="82">
        <f t="shared" si="18"/>
        <v>4.5949080000000003E-2</v>
      </c>
      <c r="G207" s="44" t="s">
        <v>249</v>
      </c>
      <c r="H207" s="40"/>
      <c r="I207" s="40"/>
      <c r="J207" s="69">
        <f t="shared" si="15"/>
        <v>2.876390677079543E-2</v>
      </c>
      <c r="K207" s="70">
        <f t="shared" si="16"/>
        <v>1.7185173229204573E-2</v>
      </c>
      <c r="L207" s="45"/>
      <c r="M207" s="40"/>
      <c r="AB207" s="59"/>
      <c r="AH207" s="46"/>
    </row>
    <row r="208" spans="1:34" ht="15.75" customHeight="1" x14ac:dyDescent="0.35">
      <c r="A208" s="32">
        <v>801</v>
      </c>
      <c r="B208" s="32" t="s">
        <v>227</v>
      </c>
      <c r="C208" s="95">
        <v>801</v>
      </c>
      <c r="D208" s="85">
        <v>2.876390677079543E-2</v>
      </c>
      <c r="E208" s="82">
        <f t="shared" si="17"/>
        <v>4.5949077430232424E-2</v>
      </c>
      <c r="F208" s="82">
        <f t="shared" si="18"/>
        <v>4.5949080000000003E-2</v>
      </c>
      <c r="G208" s="44" t="s">
        <v>249</v>
      </c>
      <c r="H208" s="40"/>
      <c r="I208" s="40"/>
      <c r="J208" s="69">
        <f t="shared" si="15"/>
        <v>2.876390677079543E-2</v>
      </c>
      <c r="K208" s="70">
        <f t="shared" si="16"/>
        <v>1.7185173229204573E-2</v>
      </c>
      <c r="L208" s="45"/>
      <c r="M208" s="40"/>
      <c r="AB208" s="59"/>
      <c r="AH208" s="46"/>
    </row>
    <row r="209" spans="1:34" ht="15.75" customHeight="1" x14ac:dyDescent="0.35">
      <c r="A209" s="32">
        <v>803</v>
      </c>
      <c r="B209" s="32" t="s">
        <v>228</v>
      </c>
      <c r="C209" s="95">
        <v>803</v>
      </c>
      <c r="D209" s="85">
        <v>2.876390677079543E-2</v>
      </c>
      <c r="E209" s="82">
        <f t="shared" si="17"/>
        <v>4.5949077430232424E-2</v>
      </c>
      <c r="F209" s="82">
        <f t="shared" si="18"/>
        <v>4.5949080000000003E-2</v>
      </c>
      <c r="G209" s="44" t="s">
        <v>249</v>
      </c>
      <c r="H209" s="40"/>
      <c r="I209" s="40"/>
      <c r="J209" s="69">
        <f t="shared" si="15"/>
        <v>2.876390677079543E-2</v>
      </c>
      <c r="K209" s="70">
        <f t="shared" si="16"/>
        <v>1.7185173229204573E-2</v>
      </c>
      <c r="L209" s="45"/>
      <c r="M209" s="40"/>
      <c r="AB209" s="59"/>
      <c r="AH209" s="46"/>
    </row>
    <row r="210" spans="1:34" ht="15.75" customHeight="1" x14ac:dyDescent="0.35">
      <c r="A210" s="32">
        <v>804</v>
      </c>
      <c r="B210" s="32" t="s">
        <v>34</v>
      </c>
      <c r="C210" s="95">
        <v>804</v>
      </c>
      <c r="D210" s="85">
        <v>2.876390677079543E-2</v>
      </c>
      <c r="E210" s="82">
        <f t="shared" si="17"/>
        <v>4.5949077430232424E-2</v>
      </c>
      <c r="F210" s="82">
        <f t="shared" si="18"/>
        <v>4.5949080000000003E-2</v>
      </c>
      <c r="G210" s="44" t="s">
        <v>249</v>
      </c>
      <c r="H210" s="40"/>
      <c r="I210" s="40"/>
      <c r="J210" s="69">
        <f t="shared" si="15"/>
        <v>2.876390677079543E-2</v>
      </c>
      <c r="K210" s="70">
        <f t="shared" si="16"/>
        <v>1.7185173229204573E-2</v>
      </c>
      <c r="L210" s="45"/>
      <c r="M210" s="40"/>
      <c r="AB210" s="59"/>
      <c r="AH210" s="46"/>
    </row>
    <row r="211" spans="1:34" ht="15.75" customHeight="1" x14ac:dyDescent="0.35">
      <c r="A211" s="32">
        <v>813</v>
      </c>
      <c r="B211" s="32" t="s">
        <v>32</v>
      </c>
      <c r="C211" s="95">
        <v>813</v>
      </c>
      <c r="D211" s="85">
        <v>9.5827778730739888E-3</v>
      </c>
      <c r="E211" s="82">
        <f t="shared" si="17"/>
        <v>4.2700346119328457E-2</v>
      </c>
      <c r="F211" s="82">
        <f t="shared" si="18"/>
        <v>4.2700349999999998E-2</v>
      </c>
      <c r="G211" s="44" t="s">
        <v>249</v>
      </c>
      <c r="H211" s="40"/>
      <c r="I211" s="40"/>
      <c r="J211" s="69">
        <f t="shared" si="15"/>
        <v>9.5827778730739888E-3</v>
      </c>
      <c r="K211" s="70">
        <f t="shared" si="16"/>
        <v>3.3117572126926009E-2</v>
      </c>
      <c r="L211" s="45"/>
      <c r="M211" s="40"/>
      <c r="AB211" s="59"/>
      <c r="AH211" s="46"/>
    </row>
    <row r="212" spans="1:34" ht="15.75" customHeight="1" x14ac:dyDescent="0.35">
      <c r="A212" s="32">
        <v>43</v>
      </c>
      <c r="B212" s="32" t="s">
        <v>278</v>
      </c>
      <c r="C212" s="95">
        <v>43</v>
      </c>
      <c r="D212" s="85">
        <v>1.7884607360859291E-2</v>
      </c>
      <c r="E212" s="82">
        <f t="shared" si="17"/>
        <v>4.2700346119328457E-2</v>
      </c>
      <c r="F212" s="82">
        <f t="shared" si="18"/>
        <v>4.2700349999999998E-2</v>
      </c>
      <c r="G212" s="44" t="s">
        <v>249</v>
      </c>
      <c r="H212" s="40"/>
      <c r="I212" s="40"/>
      <c r="J212" s="69">
        <f t="shared" si="15"/>
        <v>1.7884607360859291E-2</v>
      </c>
      <c r="K212" s="70">
        <f t="shared" si="16"/>
        <v>2.4815742639140707E-2</v>
      </c>
      <c r="L212" s="45"/>
      <c r="M212" s="40"/>
      <c r="AB212" s="59"/>
      <c r="AH212" s="46"/>
    </row>
    <row r="213" spans="1:34" ht="15.75" customHeight="1" x14ac:dyDescent="0.35">
      <c r="A213" s="32">
        <v>84</v>
      </c>
      <c r="B213" s="32" t="s">
        <v>283</v>
      </c>
      <c r="C213" s="95">
        <v>84</v>
      </c>
      <c r="D213" s="85">
        <v>9.2227672919529165E-3</v>
      </c>
      <c r="E213" s="82">
        <f t="shared" si="17"/>
        <v>4.2700346119328457E-2</v>
      </c>
      <c r="F213" s="82">
        <f t="shared" si="18"/>
        <v>4.2700349999999998E-2</v>
      </c>
      <c r="G213" s="44" t="s">
        <v>249</v>
      </c>
      <c r="H213" s="40"/>
      <c r="I213" s="40"/>
      <c r="J213" s="69">
        <f t="shared" si="15"/>
        <v>9.2227672919529165E-3</v>
      </c>
      <c r="K213" s="70">
        <f t="shared" si="16"/>
        <v>3.3477582708047085E-2</v>
      </c>
      <c r="L213" s="45"/>
      <c r="M213" s="40"/>
      <c r="AB213" s="59"/>
      <c r="AH213" s="46"/>
    </row>
    <row r="214" spans="1:34" ht="15.75" customHeight="1" x14ac:dyDescent="0.35">
      <c r="A214" s="32">
        <v>823</v>
      </c>
      <c r="B214" s="32" t="s">
        <v>230</v>
      </c>
      <c r="C214" s="95">
        <v>823</v>
      </c>
      <c r="D214" s="85">
        <v>0.12595401275666271</v>
      </c>
      <c r="E214" s="82">
        <f t="shared" si="17"/>
        <v>0.17639968902399719</v>
      </c>
      <c r="F214" s="82">
        <f t="shared" si="18"/>
        <v>0.17639969</v>
      </c>
      <c r="G214" s="44" t="s">
        <v>249</v>
      </c>
      <c r="H214" s="40"/>
      <c r="I214" s="40"/>
      <c r="J214" s="69">
        <f t="shared" si="15"/>
        <v>0.12595401275666271</v>
      </c>
      <c r="K214" s="70">
        <f t="shared" si="16"/>
        <v>5.0445677243337289E-2</v>
      </c>
      <c r="L214" s="45"/>
      <c r="M214" s="40"/>
      <c r="AB214" s="59"/>
      <c r="AH214" s="46"/>
    </row>
    <row r="215" spans="1:34" ht="15.75" customHeight="1" x14ac:dyDescent="0.35">
      <c r="A215" s="32">
        <v>824</v>
      </c>
      <c r="B215" s="32" t="s">
        <v>29</v>
      </c>
      <c r="C215" s="95">
        <v>824</v>
      </c>
      <c r="D215" s="85">
        <v>1.274271539625558E-2</v>
      </c>
      <c r="E215" s="82">
        <f t="shared" si="17"/>
        <v>4.2700346119328457E-2</v>
      </c>
      <c r="F215" s="82">
        <f t="shared" si="18"/>
        <v>4.2700349999999998E-2</v>
      </c>
      <c r="G215" s="44" t="s">
        <v>249</v>
      </c>
      <c r="H215" s="40"/>
      <c r="I215" s="40"/>
      <c r="J215" s="69">
        <f t="shared" si="15"/>
        <v>1.274271539625558E-2</v>
      </c>
      <c r="K215" s="70">
        <f t="shared" si="16"/>
        <v>2.9957634603744419E-2</v>
      </c>
      <c r="L215" s="45"/>
      <c r="M215" s="40"/>
      <c r="AB215" s="59"/>
      <c r="AH215" s="46"/>
    </row>
    <row r="216" spans="1:34" ht="15.75" customHeight="1" x14ac:dyDescent="0.35">
      <c r="A216" s="32">
        <v>829</v>
      </c>
      <c r="B216" s="32" t="s">
        <v>28</v>
      </c>
      <c r="C216" s="95">
        <v>829</v>
      </c>
      <c r="D216" s="85">
        <v>4.7319632664322771E-2</v>
      </c>
      <c r="E216" s="82">
        <f t="shared" si="17"/>
        <v>5.8774079786160047E-2</v>
      </c>
      <c r="F216" s="82">
        <f t="shared" si="18"/>
        <v>5.8774079999999999E-2</v>
      </c>
      <c r="G216" s="102"/>
      <c r="H216" s="40"/>
      <c r="I216" s="40"/>
      <c r="J216" s="69">
        <f t="shared" si="15"/>
        <v>4.7319632664322771E-2</v>
      </c>
      <c r="K216" s="70">
        <f t="shared" si="16"/>
        <v>1.1454447335677229E-2</v>
      </c>
      <c r="L216" s="45"/>
      <c r="M216" s="40"/>
      <c r="AB216" s="59"/>
      <c r="AH216" s="46"/>
    </row>
    <row r="217" spans="1:34" ht="15.75" customHeight="1" x14ac:dyDescent="0.35">
      <c r="A217" s="32">
        <v>830</v>
      </c>
      <c r="B217" s="32" t="s">
        <v>27</v>
      </c>
      <c r="C217" s="95">
        <v>830</v>
      </c>
      <c r="D217" s="90">
        <v>5.8774079786160047E-2</v>
      </c>
      <c r="E217" s="83">
        <f t="shared" si="17"/>
        <v>6.0819995350133181E-2</v>
      </c>
      <c r="F217" s="83">
        <f t="shared" si="18"/>
        <v>6.0819999999999999E-2</v>
      </c>
      <c r="G217" s="102"/>
      <c r="H217" s="40"/>
      <c r="I217" s="40"/>
      <c r="J217" s="69">
        <f t="shared" si="15"/>
        <v>5.8774079786160047E-2</v>
      </c>
      <c r="K217" s="70">
        <f t="shared" si="16"/>
        <v>2.0459202138399524E-3</v>
      </c>
      <c r="L217" s="45"/>
      <c r="M217" s="40"/>
      <c r="AB217" s="59"/>
      <c r="AH217" s="46"/>
    </row>
    <row r="218" spans="1:34" ht="15.75" customHeight="1" x14ac:dyDescent="0.35">
      <c r="A218" s="32">
        <v>71</v>
      </c>
      <c r="B218" s="32" t="s">
        <v>26</v>
      </c>
      <c r="C218" s="95">
        <v>71</v>
      </c>
      <c r="D218" s="85">
        <v>7.0809229536762247E-2</v>
      </c>
      <c r="E218" s="82">
        <f t="shared" si="17"/>
        <v>0.10864932133690848</v>
      </c>
      <c r="F218" s="82">
        <f t="shared" si="18"/>
        <v>0.10864931999999999</v>
      </c>
      <c r="G218" s="44" t="s">
        <v>249</v>
      </c>
      <c r="H218" s="40"/>
      <c r="I218" s="40"/>
      <c r="J218" s="69">
        <f t="shared" si="15"/>
        <v>7.0809229536762247E-2</v>
      </c>
      <c r="K218" s="70">
        <f t="shared" si="16"/>
        <v>3.7840090463237747E-2</v>
      </c>
      <c r="L218" s="45"/>
      <c r="M218" s="40"/>
      <c r="AB218" s="59"/>
      <c r="AH218" s="46"/>
    </row>
    <row r="219" spans="1:34" ht="15.75" customHeight="1" x14ac:dyDescent="0.35">
      <c r="A219" s="32">
        <v>833</v>
      </c>
      <c r="B219" s="32" t="s">
        <v>231</v>
      </c>
      <c r="C219" s="95">
        <v>833</v>
      </c>
      <c r="D219" s="85">
        <v>7.0809229536762247E-2</v>
      </c>
      <c r="E219" s="82">
        <f t="shared" si="17"/>
        <v>0.10864932133690848</v>
      </c>
      <c r="F219" s="82">
        <f t="shared" si="18"/>
        <v>0.10864931999999999</v>
      </c>
      <c r="G219" s="44" t="s">
        <v>249</v>
      </c>
      <c r="H219" s="40"/>
      <c r="I219" s="40"/>
      <c r="J219" s="69">
        <f t="shared" si="15"/>
        <v>7.0809229536762247E-2</v>
      </c>
      <c r="K219" s="70">
        <f t="shared" si="16"/>
        <v>3.7840090463237747E-2</v>
      </c>
      <c r="L219" s="45"/>
      <c r="M219" s="40"/>
      <c r="AB219" s="59"/>
      <c r="AH219" s="46"/>
    </row>
    <row r="220" spans="1:34" ht="15.75" customHeight="1" x14ac:dyDescent="0.35">
      <c r="A220" s="32">
        <v>15</v>
      </c>
      <c r="B220" s="32" t="s">
        <v>260</v>
      </c>
      <c r="C220" s="95">
        <v>15</v>
      </c>
      <c r="D220" s="85">
        <v>1.5781925643060891E-2</v>
      </c>
      <c r="E220" s="82">
        <f t="shared" si="17"/>
        <v>2.131129023517812E-2</v>
      </c>
      <c r="F220" s="82">
        <f t="shared" si="18"/>
        <v>2.131129E-2</v>
      </c>
      <c r="G220" s="44"/>
      <c r="H220" s="40"/>
      <c r="I220" s="40"/>
      <c r="J220" s="69">
        <f t="shared" si="15"/>
        <v>1.5781925643060891E-2</v>
      </c>
      <c r="K220" s="70">
        <f t="shared" si="16"/>
        <v>5.5293643569391086E-3</v>
      </c>
      <c r="L220" s="45"/>
      <c r="M220" s="40"/>
      <c r="AB220" s="59"/>
      <c r="AH220" s="46"/>
    </row>
    <row r="221" spans="1:34" ht="15.75" customHeight="1" x14ac:dyDescent="0.35">
      <c r="A221" s="32">
        <v>858</v>
      </c>
      <c r="B221" s="32" t="s">
        <v>246</v>
      </c>
      <c r="C221" s="95">
        <v>858</v>
      </c>
      <c r="D221" s="85">
        <v>3.5094663660730462E-2</v>
      </c>
      <c r="E221" s="82">
        <f>IF(AND(G221="X",D221&lt;$N$17),VLOOKUP(D221,$N$7:$Q$51,4,1),IF(D221&lt;$N$17,VLOOKUP(D221,$N$7:$P$51,3,1),IF(G221="X",VLOOKUP(D221,$N$7:$R$51,4,1),VLOOKUP(D221,$N$7:$R$51,3,1))))</f>
        <v>3.9664042772694842E-2</v>
      </c>
      <c r="F221" s="82">
        <f t="shared" si="18"/>
        <v>3.9664039999999998E-2</v>
      </c>
      <c r="G221" s="44"/>
      <c r="H221" s="40"/>
      <c r="I221" s="40"/>
      <c r="J221" s="69">
        <f t="shared" si="15"/>
        <v>3.5094663660730462E-2</v>
      </c>
      <c r="K221" s="70">
        <f t="shared" si="16"/>
        <v>4.5693763392695361E-3</v>
      </c>
      <c r="L221" s="45"/>
      <c r="M221" s="40"/>
      <c r="AB221" s="59"/>
      <c r="AH221" s="46"/>
    </row>
    <row r="222" spans="1:34" ht="15.75" customHeight="1" x14ac:dyDescent="0.35">
      <c r="A222" s="32">
        <v>862</v>
      </c>
      <c r="B222" s="32" t="s">
        <v>25</v>
      </c>
      <c r="C222" s="95">
        <v>862</v>
      </c>
      <c r="D222" s="85">
        <v>5.8053545897710154E-2</v>
      </c>
      <c r="E222" s="82">
        <f t="shared" si="17"/>
        <v>7.2428034483879203E-2</v>
      </c>
      <c r="F222" s="82">
        <f t="shared" si="18"/>
        <v>7.2428030000000004E-2</v>
      </c>
      <c r="G222" s="44" t="s">
        <v>249</v>
      </c>
      <c r="H222" s="40"/>
      <c r="I222" s="40"/>
      <c r="J222" s="69">
        <f t="shared" si="15"/>
        <v>5.8053545897710154E-2</v>
      </c>
      <c r="K222" s="70">
        <f t="shared" si="16"/>
        <v>1.437448410228985E-2</v>
      </c>
      <c r="L222" s="45"/>
      <c r="M222" s="40"/>
      <c r="AB222" s="59"/>
      <c r="AH222" s="46"/>
    </row>
    <row r="223" spans="1:34" ht="15.75" customHeight="1" x14ac:dyDescent="0.35">
      <c r="A223" s="32">
        <v>863</v>
      </c>
      <c r="B223" s="32" t="s">
        <v>232</v>
      </c>
      <c r="C223" s="95">
        <v>863</v>
      </c>
      <c r="D223" s="85">
        <v>5.8053545897710154E-2</v>
      </c>
      <c r="E223" s="82">
        <f t="shared" si="17"/>
        <v>7.2428034483879203E-2</v>
      </c>
      <c r="F223" s="82">
        <f t="shared" si="18"/>
        <v>7.2428030000000004E-2</v>
      </c>
      <c r="G223" s="44" t="s">
        <v>249</v>
      </c>
      <c r="H223" s="40"/>
      <c r="I223" s="40"/>
      <c r="J223" s="69">
        <f t="shared" si="15"/>
        <v>5.8053545897710154E-2</v>
      </c>
      <c r="K223" s="70">
        <f t="shared" si="16"/>
        <v>1.437448410228985E-2</v>
      </c>
      <c r="L223" s="45"/>
      <c r="M223" s="40"/>
      <c r="AB223" s="59"/>
      <c r="AH223" s="46"/>
    </row>
    <row r="224" spans="1:34" ht="15.75" customHeight="1" x14ac:dyDescent="0.35">
      <c r="A224" s="32">
        <v>285</v>
      </c>
      <c r="B224" s="32" t="s">
        <v>311</v>
      </c>
      <c r="C224" s="95">
        <v>285</v>
      </c>
      <c r="D224" s="85">
        <v>9.9389937946595137E-3</v>
      </c>
      <c r="E224" s="82">
        <f t="shared" si="17"/>
        <v>4.2700346119328457E-2</v>
      </c>
      <c r="F224" s="82">
        <f t="shared" si="18"/>
        <v>4.2700349999999998E-2</v>
      </c>
      <c r="G224" s="44" t="s">
        <v>249</v>
      </c>
      <c r="H224" s="40"/>
      <c r="I224" s="40"/>
      <c r="J224" s="69">
        <f t="shared" si="15"/>
        <v>9.9389937946595137E-3</v>
      </c>
      <c r="K224" s="70">
        <f t="shared" si="16"/>
        <v>3.2761356205340486E-2</v>
      </c>
      <c r="L224" s="45"/>
      <c r="M224" s="40"/>
      <c r="AB224" s="59"/>
      <c r="AH224" s="46"/>
    </row>
    <row r="225" spans="1:34" ht="15.75" customHeight="1" x14ac:dyDescent="0.35">
      <c r="A225" s="32">
        <v>865</v>
      </c>
      <c r="B225" s="32" t="s">
        <v>24</v>
      </c>
      <c r="C225" s="95">
        <v>865</v>
      </c>
      <c r="D225" s="85">
        <v>7.5228236075679982E-3</v>
      </c>
      <c r="E225" s="82">
        <f t="shared" si="17"/>
        <v>4.2700346119328457E-2</v>
      </c>
      <c r="F225" s="82">
        <f t="shared" si="18"/>
        <v>4.2700349999999998E-2</v>
      </c>
      <c r="G225" s="44" t="s">
        <v>249</v>
      </c>
      <c r="H225" s="40"/>
      <c r="I225" s="40"/>
      <c r="J225" s="69">
        <f t="shared" si="15"/>
        <v>7.5228236075679982E-3</v>
      </c>
      <c r="K225" s="70">
        <f t="shared" si="16"/>
        <v>3.5177526392431997E-2</v>
      </c>
      <c r="L225" s="45"/>
      <c r="M225" s="40"/>
      <c r="AB225" s="59"/>
      <c r="AH225" s="46"/>
    </row>
    <row r="226" spans="1:34" ht="15.75" customHeight="1" x14ac:dyDescent="0.35">
      <c r="A226" s="32">
        <v>876</v>
      </c>
      <c r="B226" s="32" t="s">
        <v>244</v>
      </c>
      <c r="C226" s="95">
        <v>876</v>
      </c>
      <c r="D226" s="85">
        <v>0.10387920160177509</v>
      </c>
      <c r="E226" s="82">
        <f t="shared" si="17"/>
        <v>0.10864932133690848</v>
      </c>
      <c r="F226" s="82">
        <f t="shared" si="18"/>
        <v>0.10864931999999999</v>
      </c>
      <c r="G226" s="102"/>
      <c r="H226" s="40"/>
      <c r="I226" s="40"/>
      <c r="J226" s="69">
        <f t="shared" si="15"/>
        <v>0.10387920160177509</v>
      </c>
      <c r="K226" s="70">
        <f t="shared" si="16"/>
        <v>4.7701183982249012E-3</v>
      </c>
      <c r="L226" s="45"/>
      <c r="M226" s="40"/>
      <c r="AB226" s="59"/>
      <c r="AH226" s="46"/>
    </row>
    <row r="227" spans="1:34" ht="15.75" customHeight="1" x14ac:dyDescent="0.35">
      <c r="A227" s="32">
        <v>880</v>
      </c>
      <c r="B227" s="32" t="s">
        <v>23</v>
      </c>
      <c r="C227" s="95">
        <v>880</v>
      </c>
      <c r="D227" s="85">
        <v>0.10387920160177509</v>
      </c>
      <c r="E227" s="82">
        <f t="shared" si="17"/>
        <v>0.10864932133690848</v>
      </c>
      <c r="F227" s="82">
        <f t="shared" si="18"/>
        <v>0.10864931999999999</v>
      </c>
      <c r="G227" s="102"/>
      <c r="H227" s="40"/>
      <c r="I227" s="40"/>
      <c r="J227" s="69">
        <f t="shared" si="15"/>
        <v>0.10387920160177509</v>
      </c>
      <c r="K227" s="70">
        <f t="shared" si="16"/>
        <v>4.7701183982249012E-3</v>
      </c>
      <c r="L227" s="45"/>
      <c r="M227" s="40"/>
      <c r="AB227" s="59"/>
      <c r="AH227" s="46"/>
    </row>
    <row r="228" spans="1:34" ht="15.75" customHeight="1" x14ac:dyDescent="0.35">
      <c r="A228" s="32">
        <v>887</v>
      </c>
      <c r="B228" s="32" t="s">
        <v>22</v>
      </c>
      <c r="C228" s="95">
        <v>887</v>
      </c>
      <c r="D228" s="85">
        <v>1.274271539625558E-2</v>
      </c>
      <c r="E228" s="82">
        <f t="shared" si="17"/>
        <v>4.2700346119328457E-2</v>
      </c>
      <c r="F228" s="82">
        <f t="shared" si="18"/>
        <v>4.2700349999999998E-2</v>
      </c>
      <c r="G228" s="44" t="s">
        <v>249</v>
      </c>
      <c r="H228" s="40"/>
      <c r="I228" s="40"/>
      <c r="J228" s="69">
        <f t="shared" si="15"/>
        <v>1.274271539625558E-2</v>
      </c>
      <c r="K228" s="70">
        <f t="shared" si="16"/>
        <v>2.9957634603744419E-2</v>
      </c>
      <c r="L228" s="45"/>
      <c r="M228" s="40"/>
      <c r="AB228" s="59"/>
      <c r="AH228" s="46"/>
    </row>
    <row r="229" spans="1:34" ht="15.75" customHeight="1" x14ac:dyDescent="0.35">
      <c r="A229" s="32">
        <v>890</v>
      </c>
      <c r="B229" s="32" t="s">
        <v>21</v>
      </c>
      <c r="C229" s="95">
        <v>890</v>
      </c>
      <c r="D229" s="85">
        <v>5.9661238688382988E-2</v>
      </c>
      <c r="E229" s="82">
        <f t="shared" si="17"/>
        <v>6.0819995350133181E-2</v>
      </c>
      <c r="F229" s="82">
        <f t="shared" si="18"/>
        <v>6.0819999999999999E-2</v>
      </c>
      <c r="G229" s="102"/>
      <c r="H229" s="40"/>
      <c r="I229" s="40"/>
      <c r="J229" s="69">
        <f t="shared" si="15"/>
        <v>5.9661238688382988E-2</v>
      </c>
      <c r="K229" s="70">
        <f t="shared" si="16"/>
        <v>1.1587613116170112E-3</v>
      </c>
      <c r="L229" s="45"/>
      <c r="M229" s="40"/>
      <c r="AB229" s="59"/>
      <c r="AH229" s="46"/>
    </row>
    <row r="230" spans="1:34" ht="15.75" customHeight="1" x14ac:dyDescent="0.35">
      <c r="A230" s="32">
        <v>894</v>
      </c>
      <c r="B230" s="32" t="s">
        <v>20</v>
      </c>
      <c r="C230" s="95">
        <v>894</v>
      </c>
      <c r="D230" s="85">
        <v>4.2585626317476165E-2</v>
      </c>
      <c r="E230" s="82">
        <f t="shared" si="17"/>
        <v>4.2700346119328457E-2</v>
      </c>
      <c r="F230" s="82">
        <f t="shared" si="18"/>
        <v>4.2700349999999998E-2</v>
      </c>
      <c r="G230" s="102"/>
      <c r="H230" s="40"/>
      <c r="I230" s="40"/>
      <c r="J230" s="69">
        <f t="shared" si="15"/>
        <v>4.2585626317476165E-2</v>
      </c>
      <c r="K230" s="70">
        <f t="shared" si="16"/>
        <v>1.1472368252383319E-4</v>
      </c>
      <c r="L230" s="45"/>
      <c r="M230" s="40"/>
      <c r="AB230" s="59"/>
      <c r="AH230" s="46"/>
    </row>
    <row r="231" spans="1:34" ht="15.75" customHeight="1" x14ac:dyDescent="0.35">
      <c r="A231" s="32">
        <v>895</v>
      </c>
      <c r="B231" s="32" t="s">
        <v>19</v>
      </c>
      <c r="C231" s="95">
        <v>895</v>
      </c>
      <c r="D231" s="85">
        <v>5.8774079786160047E-2</v>
      </c>
      <c r="E231" s="82">
        <f t="shared" si="17"/>
        <v>6.0819995350133181E-2</v>
      </c>
      <c r="F231" s="82">
        <f t="shared" si="18"/>
        <v>6.0819999999999999E-2</v>
      </c>
      <c r="G231" s="102"/>
      <c r="H231" s="40"/>
      <c r="I231" s="40"/>
      <c r="J231" s="69">
        <f t="shared" si="15"/>
        <v>5.8774079786160047E-2</v>
      </c>
      <c r="K231" s="70">
        <f t="shared" si="16"/>
        <v>2.0459202138399524E-3</v>
      </c>
      <c r="L231" s="45"/>
      <c r="M231" s="40"/>
      <c r="AB231" s="59"/>
      <c r="AH231" s="46"/>
    </row>
    <row r="232" spans="1:34" ht="15.75" customHeight="1" x14ac:dyDescent="0.35">
      <c r="A232" s="32">
        <v>913</v>
      </c>
      <c r="B232" s="32" t="s">
        <v>233</v>
      </c>
      <c r="C232" s="95">
        <v>913</v>
      </c>
      <c r="D232" s="85">
        <v>2.876390677079543E-2</v>
      </c>
      <c r="E232" s="82">
        <f t="shared" si="17"/>
        <v>4.5949077430232424E-2</v>
      </c>
      <c r="F232" s="82">
        <f t="shared" si="18"/>
        <v>4.5949080000000003E-2</v>
      </c>
      <c r="G232" s="44" t="s">
        <v>249</v>
      </c>
      <c r="H232" s="40"/>
      <c r="I232" s="40"/>
      <c r="J232" s="69">
        <f t="shared" si="15"/>
        <v>2.876390677079543E-2</v>
      </c>
      <c r="K232" s="70">
        <f t="shared" si="16"/>
        <v>1.7185173229204573E-2</v>
      </c>
      <c r="L232" s="45"/>
      <c r="M232" s="40"/>
      <c r="AB232" s="59"/>
      <c r="AH232" s="46"/>
    </row>
    <row r="233" spans="1:34" ht="15.75" customHeight="1" x14ac:dyDescent="0.35">
      <c r="A233" s="32">
        <v>917</v>
      </c>
      <c r="B233" s="32" t="s">
        <v>234</v>
      </c>
      <c r="C233" s="95">
        <v>917</v>
      </c>
      <c r="D233" s="85">
        <v>2.876390677079543E-2</v>
      </c>
      <c r="E233" s="82">
        <f t="shared" si="17"/>
        <v>4.5949077430232424E-2</v>
      </c>
      <c r="F233" s="82">
        <f t="shared" si="18"/>
        <v>4.5949080000000003E-2</v>
      </c>
      <c r="G233" s="44" t="s">
        <v>249</v>
      </c>
      <c r="H233" s="40"/>
      <c r="I233" s="40"/>
      <c r="J233" s="69">
        <f t="shared" si="15"/>
        <v>2.876390677079543E-2</v>
      </c>
      <c r="K233" s="70">
        <f t="shared" si="16"/>
        <v>1.7185173229204573E-2</v>
      </c>
      <c r="L233" s="45"/>
      <c r="M233" s="40"/>
      <c r="AB233" s="59"/>
      <c r="AH233" s="46"/>
    </row>
    <row r="234" spans="1:34" ht="15.75" customHeight="1" x14ac:dyDescent="0.35">
      <c r="A234" s="32">
        <v>927</v>
      </c>
      <c r="B234" s="32" t="s">
        <v>235</v>
      </c>
      <c r="C234" s="95">
        <v>927</v>
      </c>
      <c r="D234" s="85">
        <v>2.876390677079543E-2</v>
      </c>
      <c r="E234" s="82">
        <f t="shared" si="17"/>
        <v>4.5949077430232424E-2</v>
      </c>
      <c r="F234" s="82">
        <f t="shared" si="18"/>
        <v>4.5949080000000003E-2</v>
      </c>
      <c r="G234" s="44" t="s">
        <v>249</v>
      </c>
      <c r="H234" s="40"/>
      <c r="I234" s="40"/>
      <c r="J234" s="69">
        <f t="shared" si="15"/>
        <v>2.876390677079543E-2</v>
      </c>
      <c r="K234" s="70">
        <f t="shared" si="16"/>
        <v>1.7185173229204573E-2</v>
      </c>
      <c r="L234" s="45"/>
      <c r="M234" s="40"/>
      <c r="AB234" s="59"/>
      <c r="AH234" s="46"/>
    </row>
    <row r="235" spans="1:34" ht="15.75" customHeight="1" x14ac:dyDescent="0.35">
      <c r="A235" s="32">
        <v>928</v>
      </c>
      <c r="B235" s="32" t="s">
        <v>18</v>
      </c>
      <c r="C235" s="95">
        <v>928</v>
      </c>
      <c r="D235" s="85">
        <v>2.876390677079543E-2</v>
      </c>
      <c r="E235" s="82">
        <f t="shared" si="17"/>
        <v>4.5949077430232424E-2</v>
      </c>
      <c r="F235" s="82">
        <f t="shared" si="18"/>
        <v>4.5949080000000003E-2</v>
      </c>
      <c r="G235" s="44" t="s">
        <v>249</v>
      </c>
      <c r="H235" s="40"/>
      <c r="I235" s="40"/>
      <c r="J235" s="69">
        <f t="shared" si="15"/>
        <v>2.876390677079543E-2</v>
      </c>
      <c r="K235" s="70">
        <f t="shared" si="16"/>
        <v>1.7185173229204573E-2</v>
      </c>
      <c r="L235" s="45"/>
      <c r="M235" s="40"/>
      <c r="AB235" s="59"/>
      <c r="AH235" s="46"/>
    </row>
    <row r="236" spans="1:34" ht="15.75" customHeight="1" x14ac:dyDescent="0.35">
      <c r="A236" s="32">
        <v>931</v>
      </c>
      <c r="B236" s="32" t="s">
        <v>17</v>
      </c>
      <c r="C236" s="95">
        <v>931</v>
      </c>
      <c r="D236" s="85">
        <v>2.876390677079543E-2</v>
      </c>
      <c r="E236" s="82">
        <f t="shared" si="17"/>
        <v>4.5949077430232424E-2</v>
      </c>
      <c r="F236" s="82">
        <f t="shared" si="18"/>
        <v>4.5949080000000003E-2</v>
      </c>
      <c r="G236" s="44" t="s">
        <v>249</v>
      </c>
      <c r="H236" s="40"/>
      <c r="I236" s="40"/>
      <c r="J236" s="69">
        <f t="shared" si="15"/>
        <v>2.876390677079543E-2</v>
      </c>
      <c r="K236" s="70">
        <f t="shared" si="16"/>
        <v>1.7185173229204573E-2</v>
      </c>
      <c r="L236" s="45"/>
      <c r="M236" s="40"/>
      <c r="AB236" s="59"/>
      <c r="AH236" s="46"/>
    </row>
    <row r="237" spans="1:34" ht="15.75" customHeight="1" x14ac:dyDescent="0.35">
      <c r="A237" s="32">
        <v>933</v>
      </c>
      <c r="B237" s="32" t="s">
        <v>236</v>
      </c>
      <c r="C237" s="95">
        <v>933</v>
      </c>
      <c r="D237" s="85">
        <v>2.876390677079543E-2</v>
      </c>
      <c r="E237" s="82">
        <f t="shared" si="17"/>
        <v>4.5949077430232424E-2</v>
      </c>
      <c r="F237" s="82">
        <f t="shared" si="18"/>
        <v>4.5949080000000003E-2</v>
      </c>
      <c r="G237" s="44" t="s">
        <v>249</v>
      </c>
      <c r="H237" s="40"/>
      <c r="I237" s="40"/>
      <c r="J237" s="69">
        <f t="shared" si="15"/>
        <v>2.876390677079543E-2</v>
      </c>
      <c r="K237" s="70">
        <f t="shared" si="16"/>
        <v>1.7185173229204573E-2</v>
      </c>
      <c r="L237" s="45"/>
      <c r="M237" s="40"/>
      <c r="AB237" s="59"/>
      <c r="AH237" s="46"/>
    </row>
    <row r="238" spans="1:34" ht="15.75" customHeight="1" x14ac:dyDescent="0.35">
      <c r="A238" s="32">
        <v>942</v>
      </c>
      <c r="B238" s="32" t="s">
        <v>237</v>
      </c>
      <c r="C238" s="95">
        <v>942</v>
      </c>
      <c r="D238" s="85">
        <v>2.876390677079543E-2</v>
      </c>
      <c r="E238" s="82">
        <f t="shared" si="17"/>
        <v>4.5949077430232424E-2</v>
      </c>
      <c r="F238" s="82">
        <f t="shared" si="18"/>
        <v>4.5949080000000003E-2</v>
      </c>
      <c r="G238" s="44" t="s">
        <v>249</v>
      </c>
      <c r="H238" s="40"/>
      <c r="I238" s="40"/>
      <c r="J238" s="69">
        <f t="shared" si="15"/>
        <v>2.876390677079543E-2</v>
      </c>
      <c r="K238" s="70">
        <f t="shared" si="16"/>
        <v>1.7185173229204573E-2</v>
      </c>
      <c r="L238" s="45"/>
      <c r="M238" s="40"/>
      <c r="AB238" s="59"/>
      <c r="AH238" s="46"/>
    </row>
    <row r="239" spans="1:34" ht="15.75" customHeight="1" x14ac:dyDescent="0.35">
      <c r="A239" s="32">
        <v>953</v>
      </c>
      <c r="B239" s="32" t="s">
        <v>238</v>
      </c>
      <c r="C239" s="95">
        <v>953</v>
      </c>
      <c r="D239" s="85">
        <v>2.876390677079543E-2</v>
      </c>
      <c r="E239" s="82">
        <f t="shared" si="17"/>
        <v>4.5949077430232424E-2</v>
      </c>
      <c r="F239" s="82">
        <f t="shared" si="18"/>
        <v>4.5949080000000003E-2</v>
      </c>
      <c r="G239" s="44" t="s">
        <v>249</v>
      </c>
      <c r="H239" s="40"/>
      <c r="I239" s="40"/>
      <c r="J239" s="69">
        <f t="shared" si="15"/>
        <v>2.876390677079543E-2</v>
      </c>
      <c r="K239" s="70">
        <f t="shared" si="16"/>
        <v>1.7185173229204573E-2</v>
      </c>
      <c r="L239" s="45"/>
      <c r="M239" s="40"/>
      <c r="AB239" s="59"/>
      <c r="AH239" s="46"/>
    </row>
    <row r="240" spans="1:34" ht="15.75" customHeight="1" x14ac:dyDescent="0.35">
      <c r="A240" s="32">
        <v>954</v>
      </c>
      <c r="B240" s="32" t="s">
        <v>16</v>
      </c>
      <c r="C240" s="95">
        <v>954</v>
      </c>
      <c r="D240" s="85">
        <v>2.876390677079543E-2</v>
      </c>
      <c r="E240" s="82">
        <f t="shared" si="17"/>
        <v>4.5949077430232424E-2</v>
      </c>
      <c r="F240" s="82">
        <f t="shared" si="18"/>
        <v>4.5949080000000003E-2</v>
      </c>
      <c r="G240" s="44" t="s">
        <v>249</v>
      </c>
      <c r="H240" s="40"/>
      <c r="I240" s="40"/>
      <c r="J240" s="69">
        <f t="shared" si="15"/>
        <v>2.876390677079543E-2</v>
      </c>
      <c r="K240" s="70">
        <f t="shared" si="16"/>
        <v>1.7185173229204573E-2</v>
      </c>
      <c r="L240" s="45"/>
      <c r="M240" s="40"/>
      <c r="AB240" s="59"/>
      <c r="AH240" s="46"/>
    </row>
    <row r="241" spans="1:34" ht="15.75" customHeight="1" x14ac:dyDescent="0.35">
      <c r="A241" s="32">
        <v>956</v>
      </c>
      <c r="B241" s="32" t="s">
        <v>15</v>
      </c>
      <c r="C241" s="95">
        <v>956</v>
      </c>
      <c r="D241" s="85">
        <v>7.5228236075679982E-3</v>
      </c>
      <c r="E241" s="82">
        <f t="shared" si="17"/>
        <v>4.2700346119328457E-2</v>
      </c>
      <c r="F241" s="82">
        <f t="shared" si="18"/>
        <v>4.2700349999999998E-2</v>
      </c>
      <c r="G241" s="44" t="s">
        <v>249</v>
      </c>
      <c r="H241" s="40"/>
      <c r="I241" s="40"/>
      <c r="J241" s="69">
        <f t="shared" si="15"/>
        <v>7.5228236075679982E-3</v>
      </c>
      <c r="K241" s="70">
        <f t="shared" si="16"/>
        <v>3.5177526392431997E-2</v>
      </c>
      <c r="L241" s="45"/>
      <c r="M241" s="40"/>
      <c r="AB241" s="59"/>
      <c r="AH241" s="46"/>
    </row>
    <row r="242" spans="1:34" ht="15.75" customHeight="1" x14ac:dyDescent="0.35">
      <c r="A242" s="32">
        <v>280</v>
      </c>
      <c r="B242" s="32" t="s">
        <v>310</v>
      </c>
      <c r="C242" s="95">
        <v>280</v>
      </c>
      <c r="D242" s="85">
        <v>5.1592206805272994E-3</v>
      </c>
      <c r="E242" s="82">
        <f t="shared" si="17"/>
        <v>4.2700346119328457E-2</v>
      </c>
      <c r="F242" s="82">
        <f t="shared" si="18"/>
        <v>4.2700349999999998E-2</v>
      </c>
      <c r="G242" s="44" t="s">
        <v>249</v>
      </c>
      <c r="H242" s="40"/>
      <c r="I242" s="40"/>
      <c r="J242" s="69">
        <f t="shared" si="15"/>
        <v>5.1592206805272994E-3</v>
      </c>
      <c r="K242" s="70">
        <f t="shared" si="16"/>
        <v>3.7541129319472698E-2</v>
      </c>
      <c r="L242" s="45"/>
      <c r="M242" s="40"/>
      <c r="AB242" s="59"/>
      <c r="AH242" s="46"/>
    </row>
    <row r="243" spans="1:34" ht="15.75" customHeight="1" x14ac:dyDescent="0.35">
      <c r="A243" s="32">
        <v>992</v>
      </c>
      <c r="B243" s="32" t="s">
        <v>12</v>
      </c>
      <c r="C243" s="95">
        <v>992</v>
      </c>
      <c r="D243" s="85">
        <v>5.8774079786160047E-2</v>
      </c>
      <c r="E243" s="82">
        <f t="shared" si="17"/>
        <v>6.0819995350133181E-2</v>
      </c>
      <c r="F243" s="82">
        <f t="shared" si="18"/>
        <v>6.0819999999999999E-2</v>
      </c>
      <c r="G243" s="102"/>
      <c r="H243" s="40"/>
      <c r="I243" s="40"/>
      <c r="J243" s="69">
        <f t="shared" si="15"/>
        <v>5.8774079786160047E-2</v>
      </c>
      <c r="K243" s="70">
        <f t="shared" si="16"/>
        <v>2.0459202138399524E-3</v>
      </c>
      <c r="L243" s="45"/>
      <c r="M243" s="40"/>
      <c r="AB243" s="59"/>
      <c r="AH243" s="46"/>
    </row>
    <row r="244" spans="1:34" ht="15.75" customHeight="1" x14ac:dyDescent="0.35">
      <c r="A244" s="32">
        <v>993</v>
      </c>
      <c r="B244" s="32" t="s">
        <v>239</v>
      </c>
      <c r="C244" s="95">
        <v>993</v>
      </c>
      <c r="D244" s="85">
        <v>1.0241562711575641E-2</v>
      </c>
      <c r="E244" s="82">
        <f t="shared" si="17"/>
        <v>4.2700346119328457E-2</v>
      </c>
      <c r="F244" s="82">
        <f t="shared" si="18"/>
        <v>4.2700349999999998E-2</v>
      </c>
      <c r="G244" s="44" t="s">
        <v>249</v>
      </c>
      <c r="H244" s="40"/>
      <c r="I244" s="40"/>
      <c r="J244" s="69">
        <f t="shared" si="15"/>
        <v>1.0241562711575641E-2</v>
      </c>
      <c r="K244" s="70">
        <f t="shared" si="16"/>
        <v>3.2458787288424357E-2</v>
      </c>
      <c r="L244" s="45"/>
      <c r="M244" s="40"/>
      <c r="AB244" s="59"/>
      <c r="AH244" s="46"/>
    </row>
    <row r="245" spans="1:34" ht="15.75" customHeight="1" x14ac:dyDescent="0.35">
      <c r="A245" s="32">
        <v>1184</v>
      </c>
      <c r="B245" s="32" t="s">
        <v>11</v>
      </c>
      <c r="C245" s="95">
        <v>1184</v>
      </c>
      <c r="D245" s="85">
        <v>8.7617456275855769E-3</v>
      </c>
      <c r="E245" s="82">
        <f t="shared" si="17"/>
        <v>4.2700346119328457E-2</v>
      </c>
      <c r="F245" s="82">
        <f t="shared" si="18"/>
        <v>4.2700349999999998E-2</v>
      </c>
      <c r="G245" s="44" t="s">
        <v>249</v>
      </c>
      <c r="H245" s="40"/>
      <c r="I245" s="40"/>
      <c r="J245" s="69">
        <f t="shared" si="15"/>
        <v>8.7617456275855769E-3</v>
      </c>
      <c r="K245" s="70">
        <f t="shared" si="16"/>
        <v>3.3938604372414423E-2</v>
      </c>
      <c r="L245" s="45"/>
      <c r="M245" s="40"/>
      <c r="AB245" s="59"/>
      <c r="AH245" s="46"/>
    </row>
    <row r="246" spans="1:34" ht="15.75" customHeight="1" x14ac:dyDescent="0.35">
      <c r="A246" s="32">
        <v>364</v>
      </c>
      <c r="B246" s="32" t="s">
        <v>314</v>
      </c>
      <c r="C246" s="95">
        <v>364</v>
      </c>
      <c r="D246" s="85">
        <v>1.4576407195117649E-2</v>
      </c>
      <c r="E246" s="82">
        <f t="shared" si="17"/>
        <v>4.2700346119328457E-2</v>
      </c>
      <c r="F246" s="82">
        <f t="shared" si="18"/>
        <v>4.2700349999999998E-2</v>
      </c>
      <c r="G246" s="44" t="s">
        <v>249</v>
      </c>
      <c r="H246" s="40"/>
      <c r="I246" s="40"/>
      <c r="J246" s="69">
        <f t="shared" si="15"/>
        <v>1.4576407195117649E-2</v>
      </c>
      <c r="K246" s="70">
        <f t="shared" si="16"/>
        <v>2.8123942804882347E-2</v>
      </c>
      <c r="L246" s="45"/>
      <c r="M246" s="40"/>
      <c r="AB246" s="59"/>
      <c r="AH246" s="46"/>
    </row>
    <row r="247" spans="1:34" ht="15.75" customHeight="1" x14ac:dyDescent="0.35">
      <c r="A247" s="32">
        <v>297</v>
      </c>
      <c r="B247" s="32" t="s">
        <v>315</v>
      </c>
      <c r="C247" s="95">
        <v>297</v>
      </c>
      <c r="D247" s="86">
        <v>6.4817515293657726E-3</v>
      </c>
      <c r="E247" s="82">
        <f t="shared" si="17"/>
        <v>4.2700346119328457E-2</v>
      </c>
      <c r="F247" s="82">
        <f t="shared" si="18"/>
        <v>4.2700349999999998E-2</v>
      </c>
      <c r="G247" s="44" t="s">
        <v>249</v>
      </c>
      <c r="H247" s="40"/>
      <c r="I247" s="40"/>
      <c r="J247" s="69">
        <f t="shared" si="15"/>
        <v>6.4817515293657726E-3</v>
      </c>
      <c r="K247" s="70">
        <f t="shared" si="16"/>
        <v>3.6218598470634224E-2</v>
      </c>
      <c r="L247" s="45"/>
      <c r="M247" s="40"/>
      <c r="AB247" s="59"/>
      <c r="AH247" s="46"/>
    </row>
    <row r="248" spans="1:34" ht="15.75" customHeight="1" x14ac:dyDescent="0.35">
      <c r="A248" s="32">
        <v>994</v>
      </c>
      <c r="B248" s="32" t="s">
        <v>10</v>
      </c>
      <c r="C248" s="95">
        <v>994</v>
      </c>
      <c r="D248" s="85">
        <v>5.9724906675715762E-2</v>
      </c>
      <c r="E248" s="82">
        <f t="shared" si="17"/>
        <v>6.0819995350133181E-2</v>
      </c>
      <c r="F248" s="82">
        <f t="shared" si="18"/>
        <v>6.0819999999999999E-2</v>
      </c>
      <c r="G248" s="102"/>
      <c r="H248" s="40"/>
      <c r="I248" s="40"/>
      <c r="J248" s="69">
        <f t="shared" si="15"/>
        <v>5.9724906675715762E-2</v>
      </c>
      <c r="K248" s="70">
        <f t="shared" si="16"/>
        <v>1.0950933242842367E-3</v>
      </c>
      <c r="L248" s="45"/>
      <c r="M248" s="40"/>
      <c r="AB248" s="59"/>
      <c r="AH248" s="46"/>
    </row>
    <row r="249" spans="1:34" ht="15.75" customHeight="1" x14ac:dyDescent="0.35">
      <c r="A249" s="32">
        <v>999</v>
      </c>
      <c r="B249" s="32" t="s">
        <v>9</v>
      </c>
      <c r="C249" s="95">
        <v>999</v>
      </c>
      <c r="D249" s="85">
        <v>5.8774079786160047E-2</v>
      </c>
      <c r="E249" s="82">
        <f t="shared" si="17"/>
        <v>6.0819995350133181E-2</v>
      </c>
      <c r="F249" s="82">
        <f t="shared" si="18"/>
        <v>6.0819999999999999E-2</v>
      </c>
      <c r="G249" s="102"/>
      <c r="H249" s="40"/>
      <c r="I249" s="40"/>
      <c r="J249" s="69">
        <f t="shared" si="15"/>
        <v>5.8774079786160047E-2</v>
      </c>
      <c r="K249" s="70">
        <f t="shared" si="16"/>
        <v>2.0459202138399524E-3</v>
      </c>
      <c r="L249" s="45"/>
      <c r="M249" s="40"/>
      <c r="AB249" s="59"/>
      <c r="AH249" s="46"/>
    </row>
    <row r="250" spans="1:34" ht="15.75" customHeight="1" x14ac:dyDescent="0.35">
      <c r="A250" s="32">
        <v>1000</v>
      </c>
      <c r="B250" s="32" t="s">
        <v>8</v>
      </c>
      <c r="C250" s="95">
        <v>1000</v>
      </c>
      <c r="D250" s="85">
        <v>5.8774079786160047E-2</v>
      </c>
      <c r="E250" s="82">
        <f t="shared" si="17"/>
        <v>6.0819995350133181E-2</v>
      </c>
      <c r="F250" s="82">
        <f t="shared" si="18"/>
        <v>6.0819999999999999E-2</v>
      </c>
      <c r="G250" s="102"/>
      <c r="H250" s="40"/>
      <c r="I250" s="40"/>
      <c r="J250" s="69">
        <f t="shared" si="15"/>
        <v>5.8774079786160047E-2</v>
      </c>
      <c r="K250" s="70">
        <f t="shared" si="16"/>
        <v>2.0459202138399524E-3</v>
      </c>
      <c r="L250" s="45"/>
      <c r="M250" s="40"/>
      <c r="AB250" s="59"/>
      <c r="AH250" s="46"/>
    </row>
    <row r="251" spans="1:34" ht="15.75" customHeight="1" x14ac:dyDescent="0.35">
      <c r="A251" s="32">
        <v>1002</v>
      </c>
      <c r="B251" s="32" t="s">
        <v>7</v>
      </c>
      <c r="C251" s="95">
        <v>1002</v>
      </c>
      <c r="D251" s="85">
        <v>9.5827778730739888E-3</v>
      </c>
      <c r="E251" s="82">
        <f t="shared" si="17"/>
        <v>4.2700346119328457E-2</v>
      </c>
      <c r="F251" s="82">
        <f t="shared" si="18"/>
        <v>4.2700349999999998E-2</v>
      </c>
      <c r="G251" s="44" t="s">
        <v>249</v>
      </c>
      <c r="H251" s="40"/>
      <c r="I251" s="40"/>
      <c r="J251" s="69">
        <f t="shared" si="15"/>
        <v>9.5827778730739888E-3</v>
      </c>
      <c r="K251" s="70">
        <f t="shared" si="16"/>
        <v>3.3117572126926009E-2</v>
      </c>
      <c r="L251" s="45"/>
      <c r="AB251" s="59"/>
      <c r="AH251" s="46"/>
    </row>
    <row r="252" spans="1:34" ht="15.75" customHeight="1" x14ac:dyDescent="0.35">
      <c r="A252" s="32">
        <v>1009</v>
      </c>
      <c r="B252" s="32" t="s">
        <v>240</v>
      </c>
      <c r="C252" s="95">
        <v>1009</v>
      </c>
      <c r="D252" s="85">
        <v>2.21283247876242E-2</v>
      </c>
      <c r="E252" s="82">
        <f t="shared" si="17"/>
        <v>4.5949077430232424E-2</v>
      </c>
      <c r="F252" s="82">
        <f t="shared" si="18"/>
        <v>4.5949080000000003E-2</v>
      </c>
      <c r="G252" s="44" t="s">
        <v>249</v>
      </c>
      <c r="H252" s="40"/>
      <c r="I252" s="40"/>
      <c r="J252" s="69">
        <f t="shared" si="15"/>
        <v>2.21283247876242E-2</v>
      </c>
      <c r="K252" s="70">
        <f t="shared" si="16"/>
        <v>2.3820755212375803E-2</v>
      </c>
      <c r="L252" s="45"/>
      <c r="AB252" s="59"/>
      <c r="AH252" s="46"/>
    </row>
    <row r="253" spans="1:34" ht="15.75" customHeight="1" x14ac:dyDescent="0.35">
      <c r="A253" s="32">
        <v>1010</v>
      </c>
      <c r="B253" s="32" t="s">
        <v>6</v>
      </c>
      <c r="C253" s="95">
        <v>1010</v>
      </c>
      <c r="D253" s="85">
        <v>2.6516329628139833E-2</v>
      </c>
      <c r="E253" s="82">
        <f t="shared" si="17"/>
        <v>4.5949077430232424E-2</v>
      </c>
      <c r="F253" s="82">
        <f t="shared" si="18"/>
        <v>4.5949080000000003E-2</v>
      </c>
      <c r="G253" s="44" t="s">
        <v>249</v>
      </c>
      <c r="H253" s="40"/>
      <c r="I253" s="40"/>
      <c r="J253" s="69">
        <f t="shared" si="15"/>
        <v>2.6516329628139833E-2</v>
      </c>
      <c r="K253" s="70">
        <f t="shared" si="16"/>
        <v>1.943275037186017E-2</v>
      </c>
      <c r="L253" s="45"/>
      <c r="AB253" s="59"/>
      <c r="AH253" s="46"/>
    </row>
    <row r="254" spans="1:34" ht="15.75" customHeight="1" x14ac:dyDescent="0.35">
      <c r="A254" s="32">
        <v>1011</v>
      </c>
      <c r="B254" s="32" t="s">
        <v>5</v>
      </c>
      <c r="C254" s="95">
        <v>1011</v>
      </c>
      <c r="D254" s="85">
        <v>2.6516329628139833E-2</v>
      </c>
      <c r="E254" s="82">
        <f t="shared" si="17"/>
        <v>4.5949077430232424E-2</v>
      </c>
      <c r="F254" s="82">
        <f t="shared" si="18"/>
        <v>4.5949080000000003E-2</v>
      </c>
      <c r="G254" s="44" t="s">
        <v>249</v>
      </c>
      <c r="H254" s="40"/>
      <c r="I254" s="40"/>
      <c r="J254" s="69">
        <f t="shared" si="15"/>
        <v>2.6516329628139833E-2</v>
      </c>
      <c r="K254" s="70">
        <f t="shared" si="16"/>
        <v>1.943275037186017E-2</v>
      </c>
      <c r="L254" s="45"/>
      <c r="AB254" s="59"/>
      <c r="AH254" s="46"/>
    </row>
    <row r="255" spans="1:34" ht="15.75" customHeight="1" x14ac:dyDescent="0.35">
      <c r="A255" s="32">
        <v>1012</v>
      </c>
      <c r="B255" s="32" t="s">
        <v>4</v>
      </c>
      <c r="C255" s="95">
        <v>1012</v>
      </c>
      <c r="D255" s="85">
        <v>9.5827778730739888E-3</v>
      </c>
      <c r="E255" s="82">
        <f t="shared" si="17"/>
        <v>4.2700346119328457E-2</v>
      </c>
      <c r="F255" s="83">
        <f t="shared" si="18"/>
        <v>4.2700349999999998E-2</v>
      </c>
      <c r="G255" s="44" t="s">
        <v>249</v>
      </c>
      <c r="H255" s="40"/>
      <c r="I255" s="40"/>
      <c r="J255" s="69">
        <f t="shared" si="15"/>
        <v>9.5827778730739888E-3</v>
      </c>
      <c r="K255" s="70">
        <f t="shared" si="16"/>
        <v>3.3117572126926009E-2</v>
      </c>
      <c r="L255" s="45"/>
      <c r="AB255" s="59"/>
      <c r="AH255" s="46"/>
    </row>
    <row r="256" spans="1:34" ht="15.75" customHeight="1" x14ac:dyDescent="0.35">
      <c r="A256" s="32">
        <v>1013</v>
      </c>
      <c r="B256" s="32" t="s">
        <v>241</v>
      </c>
      <c r="C256" s="95">
        <v>1013</v>
      </c>
      <c r="D256" s="85">
        <v>9.5827778730739888E-3</v>
      </c>
      <c r="E256" s="82">
        <f t="shared" si="17"/>
        <v>4.2700346119328457E-2</v>
      </c>
      <c r="F256" s="82">
        <f t="shared" si="18"/>
        <v>4.2700349999999998E-2</v>
      </c>
      <c r="G256" s="44" t="s">
        <v>249</v>
      </c>
      <c r="H256" s="40"/>
      <c r="I256" s="40"/>
      <c r="J256" s="69">
        <f t="shared" si="15"/>
        <v>9.5827778730739888E-3</v>
      </c>
      <c r="K256" s="70">
        <f t="shared" si="16"/>
        <v>3.3117572126926009E-2</v>
      </c>
      <c r="L256" s="45"/>
      <c r="AB256" s="59"/>
      <c r="AH256" s="46"/>
    </row>
    <row r="257" spans="1:34" ht="15.75" customHeight="1" x14ac:dyDescent="0.35">
      <c r="A257" s="32">
        <v>984</v>
      </c>
      <c r="B257" s="32" t="s">
        <v>319</v>
      </c>
      <c r="C257" s="95">
        <v>984</v>
      </c>
      <c r="D257" s="85">
        <v>1.4576407195117649E-2</v>
      </c>
      <c r="E257" s="82">
        <f t="shared" si="17"/>
        <v>4.2700346119328457E-2</v>
      </c>
      <c r="F257" s="82">
        <f t="shared" si="18"/>
        <v>4.2700349999999998E-2</v>
      </c>
      <c r="G257" s="44" t="s">
        <v>249</v>
      </c>
      <c r="H257" s="40"/>
      <c r="I257" s="40"/>
      <c r="J257" s="69">
        <f t="shared" ref="J257:J320" si="19">+D257</f>
        <v>1.4576407195117649E-2</v>
      </c>
      <c r="K257" s="70">
        <f t="shared" ref="K257:K320" si="20">F257-J257</f>
        <v>2.8123942804882347E-2</v>
      </c>
      <c r="L257" s="45"/>
      <c r="AB257" s="59"/>
      <c r="AH257" s="46"/>
    </row>
    <row r="258" spans="1:34" ht="15.75" customHeight="1" x14ac:dyDescent="0.35">
      <c r="A258" s="32">
        <v>595</v>
      </c>
      <c r="B258" s="32" t="s">
        <v>340</v>
      </c>
      <c r="C258" s="95">
        <v>595</v>
      </c>
      <c r="D258" s="85">
        <v>1.7884607360859291E-2</v>
      </c>
      <c r="E258" s="82">
        <f t="shared" si="17"/>
        <v>4.2700346119328457E-2</v>
      </c>
      <c r="F258" s="82">
        <f t="shared" si="18"/>
        <v>4.2700349999999998E-2</v>
      </c>
      <c r="G258" s="44" t="s">
        <v>249</v>
      </c>
      <c r="H258" s="40"/>
      <c r="I258" s="40"/>
      <c r="J258" s="69">
        <f t="shared" si="19"/>
        <v>1.7884607360859291E-2</v>
      </c>
      <c r="K258" s="70">
        <f t="shared" si="20"/>
        <v>2.4815742639140707E-2</v>
      </c>
      <c r="L258" s="45"/>
      <c r="AB258" s="59"/>
      <c r="AH258" s="46"/>
    </row>
    <row r="259" spans="1:34" ht="15.75" customHeight="1" x14ac:dyDescent="0.35">
      <c r="A259" s="32">
        <v>1045</v>
      </c>
      <c r="B259" s="32" t="s">
        <v>3</v>
      </c>
      <c r="C259" s="95">
        <v>1045</v>
      </c>
      <c r="D259" s="85">
        <v>1.0576141057782727E-2</v>
      </c>
      <c r="E259" s="82">
        <f t="shared" ref="E259:E322" si="21">IF(AND(G259="X",D259&lt;$N$17),VLOOKUP(D259,$N$7:$Q$51,4,1),IF(D259&lt;$N$17,VLOOKUP(D259,$N$7:$P$51,3,1),IF(G259="X",VLOOKUP(D259,$N$7:$R$51,4,1),VLOOKUP(D259,$N$7:$R$51,3,1))))</f>
        <v>4.2700346119328457E-2</v>
      </c>
      <c r="F259" s="82">
        <f t="shared" ref="F259:F322" si="22">ROUND(E259,8)</f>
        <v>4.2700349999999998E-2</v>
      </c>
      <c r="G259" s="44" t="s">
        <v>249</v>
      </c>
      <c r="H259" s="40"/>
      <c r="I259" s="40"/>
      <c r="J259" s="69">
        <f t="shared" si="19"/>
        <v>1.0576141057782727E-2</v>
      </c>
      <c r="K259" s="70">
        <f t="shared" si="20"/>
        <v>3.2124208942217271E-2</v>
      </c>
      <c r="L259" s="45"/>
      <c r="AB259" s="59"/>
      <c r="AH259" s="46"/>
    </row>
    <row r="260" spans="1:34" ht="15.75" customHeight="1" x14ac:dyDescent="0.35">
      <c r="A260" s="32">
        <v>396</v>
      </c>
      <c r="B260" s="32" t="s">
        <v>318</v>
      </c>
      <c r="C260" s="95">
        <v>396</v>
      </c>
      <c r="D260" s="85">
        <v>6.4516490199881486E-3</v>
      </c>
      <c r="E260" s="82">
        <f t="shared" si="21"/>
        <v>4.2700346119328457E-2</v>
      </c>
      <c r="F260" s="82">
        <f t="shared" si="22"/>
        <v>4.2700349999999998E-2</v>
      </c>
      <c r="G260" s="44" t="s">
        <v>249</v>
      </c>
      <c r="H260" s="40"/>
      <c r="I260" s="40"/>
      <c r="J260" s="69">
        <f t="shared" si="19"/>
        <v>6.4516490199881486E-3</v>
      </c>
      <c r="K260" s="70">
        <f t="shared" si="20"/>
        <v>3.6248700980011851E-2</v>
      </c>
      <c r="L260" s="45"/>
      <c r="AB260" s="59"/>
      <c r="AH260" s="46"/>
    </row>
    <row r="261" spans="1:34" ht="15.75" customHeight="1" x14ac:dyDescent="0.35">
      <c r="A261" s="32">
        <v>1046</v>
      </c>
      <c r="B261" s="32" t="s">
        <v>261</v>
      </c>
      <c r="C261" s="95">
        <v>1046</v>
      </c>
      <c r="D261" s="85">
        <v>0.17619746804109734</v>
      </c>
      <c r="E261" s="82">
        <f t="shared" si="21"/>
        <v>0.18735997971084808</v>
      </c>
      <c r="F261" s="82">
        <f t="shared" si="22"/>
        <v>0.18735998000000001</v>
      </c>
      <c r="G261" s="44"/>
      <c r="H261" s="40"/>
      <c r="I261" s="40"/>
      <c r="J261" s="69">
        <f t="shared" si="19"/>
        <v>0.17619746804109734</v>
      </c>
      <c r="K261" s="70">
        <f t="shared" si="20"/>
        <v>1.1162511958902666E-2</v>
      </c>
      <c r="L261" s="45"/>
      <c r="AB261" s="59"/>
      <c r="AH261" s="46"/>
    </row>
    <row r="262" spans="1:34" ht="15.75" customHeight="1" x14ac:dyDescent="0.35">
      <c r="A262" s="32">
        <v>40</v>
      </c>
      <c r="B262" s="32" t="s">
        <v>242</v>
      </c>
      <c r="C262" s="95">
        <v>40</v>
      </c>
      <c r="D262" s="85">
        <v>0.10909038056260624</v>
      </c>
      <c r="E262" s="82">
        <f t="shared" si="21"/>
        <v>0.12177389526293474</v>
      </c>
      <c r="F262" s="82">
        <f t="shared" si="22"/>
        <v>0.1217739</v>
      </c>
      <c r="G262" s="102"/>
      <c r="H262" s="40"/>
      <c r="I262" s="40"/>
      <c r="J262" s="69">
        <f t="shared" si="19"/>
        <v>0.10909038056260624</v>
      </c>
      <c r="K262" s="70">
        <f t="shared" si="20"/>
        <v>1.2683519437393764E-2</v>
      </c>
      <c r="L262" s="45"/>
      <c r="AB262" s="59"/>
      <c r="AH262" s="46"/>
    </row>
    <row r="263" spans="1:34" ht="15.75" customHeight="1" x14ac:dyDescent="0.35">
      <c r="A263" s="32">
        <v>1049</v>
      </c>
      <c r="B263" s="32" t="s">
        <v>243</v>
      </c>
      <c r="C263" s="95">
        <v>1049</v>
      </c>
      <c r="D263" s="85">
        <v>3.1173679572168513E-2</v>
      </c>
      <c r="E263" s="82">
        <f t="shared" si="21"/>
        <v>4.5949077430232424E-2</v>
      </c>
      <c r="F263" s="82">
        <f t="shared" si="22"/>
        <v>4.5949080000000003E-2</v>
      </c>
      <c r="G263" s="44" t="s">
        <v>249</v>
      </c>
      <c r="H263" s="40"/>
      <c r="I263" s="40"/>
      <c r="J263" s="69">
        <f t="shared" si="19"/>
        <v>3.1173679572168513E-2</v>
      </c>
      <c r="K263" s="70">
        <f t="shared" si="20"/>
        <v>1.477540042783149E-2</v>
      </c>
      <c r="L263" s="45"/>
      <c r="AB263" s="59"/>
      <c r="AH263" s="46"/>
    </row>
    <row r="264" spans="1:34" ht="15.75" customHeight="1" x14ac:dyDescent="0.35">
      <c r="A264" s="32">
        <v>1053</v>
      </c>
      <c r="B264" s="32" t="s">
        <v>1</v>
      </c>
      <c r="C264" s="95">
        <v>1053</v>
      </c>
      <c r="D264" s="85">
        <v>0.12084599158011677</v>
      </c>
      <c r="E264" s="82">
        <f t="shared" si="21"/>
        <v>0.12177389526293474</v>
      </c>
      <c r="F264" s="82">
        <f t="shared" si="22"/>
        <v>0.1217739</v>
      </c>
      <c r="G264" s="102"/>
      <c r="H264" s="40"/>
      <c r="I264" s="40"/>
      <c r="J264" s="69">
        <f t="shared" si="19"/>
        <v>0.12084599158011677</v>
      </c>
      <c r="K264" s="70">
        <f t="shared" si="20"/>
        <v>9.2790841988323047E-4</v>
      </c>
      <c r="L264" s="45"/>
      <c r="AB264" s="59"/>
      <c r="AH264" s="46"/>
    </row>
    <row r="265" spans="1:34" ht="15.75" customHeight="1" x14ac:dyDescent="0.35">
      <c r="A265" s="32">
        <v>1062</v>
      </c>
      <c r="B265" s="32" t="s">
        <v>0</v>
      </c>
      <c r="C265" s="95">
        <v>1062</v>
      </c>
      <c r="D265" s="85">
        <v>5.8774079786160047E-2</v>
      </c>
      <c r="E265" s="82">
        <f t="shared" si="21"/>
        <v>6.0819995350133181E-2</v>
      </c>
      <c r="F265" s="82">
        <f t="shared" si="22"/>
        <v>6.0819999999999999E-2</v>
      </c>
      <c r="G265" s="102"/>
      <c r="H265" s="40"/>
      <c r="I265" s="40"/>
      <c r="J265" s="69">
        <f t="shared" si="19"/>
        <v>5.8774079786160047E-2</v>
      </c>
      <c r="K265" s="70">
        <f t="shared" si="20"/>
        <v>2.0459202138399524E-3</v>
      </c>
      <c r="L265" s="45"/>
      <c r="AB265" s="59"/>
      <c r="AH265" s="46"/>
    </row>
    <row r="266" spans="1:34" ht="15.75" customHeight="1" x14ac:dyDescent="0.35">
      <c r="A266" s="32">
        <v>1071</v>
      </c>
      <c r="B266" s="32" t="s">
        <v>263</v>
      </c>
      <c r="C266" s="95">
        <v>1071</v>
      </c>
      <c r="D266" s="85">
        <v>5.0322251943745854E-3</v>
      </c>
      <c r="E266" s="82">
        <f t="shared" si="21"/>
        <v>2.131129023517812E-2</v>
      </c>
      <c r="F266" s="82">
        <f t="shared" si="22"/>
        <v>2.131129E-2</v>
      </c>
      <c r="G266" s="44"/>
      <c r="H266" s="40"/>
      <c r="I266" s="40"/>
      <c r="J266" s="69">
        <f t="shared" si="19"/>
        <v>5.0322251943745854E-3</v>
      </c>
      <c r="K266" s="70">
        <f t="shared" si="20"/>
        <v>1.6279064805625416E-2</v>
      </c>
      <c r="L266" s="45"/>
      <c r="AB266" s="59"/>
      <c r="AH266" s="46"/>
    </row>
    <row r="267" spans="1:34" ht="15.75" customHeight="1" x14ac:dyDescent="0.35">
      <c r="A267" s="32">
        <v>582</v>
      </c>
      <c r="B267" s="32" t="s">
        <v>341</v>
      </c>
      <c r="C267" s="95">
        <v>582</v>
      </c>
      <c r="D267" s="85">
        <v>2.4716531176766695E-2</v>
      </c>
      <c r="E267" s="82">
        <f t="shared" si="21"/>
        <v>4.5949077430232424E-2</v>
      </c>
      <c r="F267" s="82">
        <f t="shared" si="22"/>
        <v>4.5949080000000003E-2</v>
      </c>
      <c r="G267" s="44" t="s">
        <v>249</v>
      </c>
      <c r="H267" s="40"/>
      <c r="I267" s="40"/>
      <c r="J267" s="69">
        <f t="shared" si="19"/>
        <v>2.4716531176766695E-2</v>
      </c>
      <c r="K267" s="70">
        <f t="shared" si="20"/>
        <v>2.1232548823233308E-2</v>
      </c>
      <c r="L267" s="45"/>
      <c r="AB267" s="59"/>
      <c r="AH267" s="46"/>
    </row>
    <row r="268" spans="1:34" ht="15.75" customHeight="1" x14ac:dyDescent="0.35">
      <c r="A268" s="32">
        <v>1195</v>
      </c>
      <c r="B268" s="32" t="s">
        <v>342</v>
      </c>
      <c r="C268" s="95">
        <v>1195</v>
      </c>
      <c r="D268" s="85">
        <v>1.4537019582882404E-2</v>
      </c>
      <c r="E268" s="82">
        <f t="shared" si="21"/>
        <v>4.2700346119328457E-2</v>
      </c>
      <c r="F268" s="82">
        <f t="shared" si="22"/>
        <v>4.2700349999999998E-2</v>
      </c>
      <c r="G268" s="44" t="s">
        <v>249</v>
      </c>
      <c r="H268" s="40"/>
      <c r="I268" s="40"/>
      <c r="J268" s="69">
        <f t="shared" si="19"/>
        <v>1.4537019582882404E-2</v>
      </c>
      <c r="K268" s="70">
        <f t="shared" si="20"/>
        <v>2.8163330417117594E-2</v>
      </c>
      <c r="L268" s="45"/>
      <c r="AB268" s="59"/>
      <c r="AH268" s="46"/>
    </row>
    <row r="269" spans="1:34" ht="15.75" customHeight="1" x14ac:dyDescent="0.35">
      <c r="A269" s="32">
        <v>741</v>
      </c>
      <c r="B269" s="32" t="s">
        <v>343</v>
      </c>
      <c r="C269" s="95">
        <v>741</v>
      </c>
      <c r="D269" s="85">
        <v>8.4376776767612852E-3</v>
      </c>
      <c r="E269" s="82">
        <f t="shared" si="21"/>
        <v>4.2700346119328457E-2</v>
      </c>
      <c r="F269" s="82">
        <f t="shared" si="22"/>
        <v>4.2700349999999998E-2</v>
      </c>
      <c r="G269" s="44" t="s">
        <v>249</v>
      </c>
      <c r="H269" s="40"/>
      <c r="I269" s="40"/>
      <c r="J269" s="69">
        <f t="shared" si="19"/>
        <v>8.4376776767612852E-3</v>
      </c>
      <c r="K269" s="70">
        <f t="shared" si="20"/>
        <v>3.4262672323238715E-2</v>
      </c>
      <c r="L269" s="45"/>
      <c r="AB269" s="59"/>
      <c r="AH269" s="46"/>
    </row>
    <row r="270" spans="1:34" ht="15.75" customHeight="1" x14ac:dyDescent="0.35">
      <c r="A270" s="32">
        <v>896</v>
      </c>
      <c r="B270" s="32" t="s">
        <v>344</v>
      </c>
      <c r="C270" s="95">
        <v>896</v>
      </c>
      <c r="D270" s="85">
        <v>2.1104725734034012E-2</v>
      </c>
      <c r="E270" s="82">
        <f t="shared" si="21"/>
        <v>4.2700346119328457E-2</v>
      </c>
      <c r="F270" s="82">
        <f t="shared" si="22"/>
        <v>4.2700349999999998E-2</v>
      </c>
      <c r="G270" s="44" t="s">
        <v>249</v>
      </c>
      <c r="H270" s="40"/>
      <c r="I270" s="40"/>
      <c r="J270" s="69">
        <f t="shared" si="19"/>
        <v>2.1104725734034012E-2</v>
      </c>
      <c r="K270" s="70">
        <f t="shared" si="20"/>
        <v>2.1595624265965986E-2</v>
      </c>
      <c r="L270" s="45"/>
      <c r="AB270" s="59"/>
      <c r="AH270" s="46"/>
    </row>
    <row r="271" spans="1:34" ht="15.75" customHeight="1" x14ac:dyDescent="0.35">
      <c r="A271" s="32">
        <v>879</v>
      </c>
      <c r="B271" s="32" t="s">
        <v>345</v>
      </c>
      <c r="C271" s="95">
        <v>879</v>
      </c>
      <c r="D271" s="85">
        <v>1.540827582511123E-2</v>
      </c>
      <c r="E271" s="82">
        <f t="shared" si="21"/>
        <v>4.2700346119328457E-2</v>
      </c>
      <c r="F271" s="82">
        <f t="shared" si="22"/>
        <v>4.2700349999999998E-2</v>
      </c>
      <c r="G271" s="44" t="s">
        <v>249</v>
      </c>
      <c r="H271" s="40"/>
      <c r="I271" s="40"/>
      <c r="J271" s="69">
        <f t="shared" si="19"/>
        <v>1.540827582511123E-2</v>
      </c>
      <c r="K271" s="70">
        <f t="shared" si="20"/>
        <v>2.729207417488877E-2</v>
      </c>
      <c r="L271" s="45"/>
      <c r="AB271" s="59"/>
      <c r="AH271" s="46"/>
    </row>
    <row r="272" spans="1:34" ht="15.75" customHeight="1" x14ac:dyDescent="0.35">
      <c r="A272" s="32">
        <v>939</v>
      </c>
      <c r="B272" s="32" t="s">
        <v>346</v>
      </c>
      <c r="C272" s="95">
        <v>939</v>
      </c>
      <c r="D272" s="85">
        <v>3.9485444523107739E-2</v>
      </c>
      <c r="E272" s="82">
        <f t="shared" si="21"/>
        <v>4.5949077430232424E-2</v>
      </c>
      <c r="F272" s="82">
        <f t="shared" si="22"/>
        <v>4.5949080000000003E-2</v>
      </c>
      <c r="G272" s="44" t="s">
        <v>249</v>
      </c>
      <c r="H272" s="40"/>
      <c r="I272" s="40"/>
      <c r="J272" s="69">
        <f t="shared" si="19"/>
        <v>3.9485444523107739E-2</v>
      </c>
      <c r="K272" s="70">
        <f t="shared" si="20"/>
        <v>6.4636354768922641E-3</v>
      </c>
      <c r="L272" s="45"/>
      <c r="AB272" s="59"/>
      <c r="AH272" s="46"/>
    </row>
    <row r="273" spans="1:34" ht="15.75" customHeight="1" x14ac:dyDescent="0.35">
      <c r="A273" s="32">
        <v>946</v>
      </c>
      <c r="B273" s="32" t="s">
        <v>347</v>
      </c>
      <c r="C273" s="95">
        <v>946</v>
      </c>
      <c r="D273" s="85">
        <v>1.5809478354476745E-2</v>
      </c>
      <c r="E273" s="82">
        <f t="shared" si="21"/>
        <v>4.2700346119328457E-2</v>
      </c>
      <c r="F273" s="82">
        <f t="shared" si="22"/>
        <v>4.2700349999999998E-2</v>
      </c>
      <c r="G273" s="44" t="s">
        <v>249</v>
      </c>
      <c r="H273" s="40"/>
      <c r="I273" s="40"/>
      <c r="J273" s="69">
        <f t="shared" si="19"/>
        <v>1.5809478354476745E-2</v>
      </c>
      <c r="K273" s="70">
        <f t="shared" si="20"/>
        <v>2.6890871645523253E-2</v>
      </c>
      <c r="L273" s="45"/>
      <c r="AB273" s="59"/>
      <c r="AH273" s="46"/>
    </row>
    <row r="274" spans="1:34" ht="15.75" customHeight="1" x14ac:dyDescent="0.35">
      <c r="A274" s="32">
        <v>957</v>
      </c>
      <c r="B274" s="32" t="s">
        <v>348</v>
      </c>
      <c r="C274" s="95">
        <v>957</v>
      </c>
      <c r="D274" s="85">
        <v>1.0435077167908242E-2</v>
      </c>
      <c r="E274" s="82">
        <f t="shared" si="21"/>
        <v>4.2700346119328457E-2</v>
      </c>
      <c r="F274" s="82">
        <f t="shared" si="22"/>
        <v>4.2700349999999998E-2</v>
      </c>
      <c r="G274" s="44" t="s">
        <v>249</v>
      </c>
      <c r="H274" s="40"/>
      <c r="I274" s="40"/>
      <c r="J274" s="69">
        <f t="shared" si="19"/>
        <v>1.0435077167908242E-2</v>
      </c>
      <c r="K274" s="70">
        <f t="shared" si="20"/>
        <v>3.2265272832091754E-2</v>
      </c>
      <c r="L274" s="45"/>
      <c r="AB274" s="59"/>
      <c r="AH274" s="46"/>
    </row>
    <row r="275" spans="1:34" ht="15.75" customHeight="1" x14ac:dyDescent="0.35">
      <c r="A275" s="32">
        <v>1031</v>
      </c>
      <c r="B275" s="32" t="s">
        <v>349</v>
      </c>
      <c r="C275" s="95">
        <v>1031</v>
      </c>
      <c r="D275" s="85">
        <v>9.2301579691707759E-3</v>
      </c>
      <c r="E275" s="82">
        <f t="shared" si="21"/>
        <v>4.2700346119328457E-2</v>
      </c>
      <c r="F275" s="82">
        <f t="shared" si="22"/>
        <v>4.2700349999999998E-2</v>
      </c>
      <c r="G275" s="44" t="s">
        <v>249</v>
      </c>
      <c r="H275" s="40"/>
      <c r="I275" s="40"/>
      <c r="J275" s="69">
        <f t="shared" si="19"/>
        <v>9.2301579691707759E-3</v>
      </c>
      <c r="K275" s="70">
        <f t="shared" si="20"/>
        <v>3.3470192030829224E-2</v>
      </c>
      <c r="L275" s="45"/>
      <c r="AB275" s="59"/>
      <c r="AH275" s="46"/>
    </row>
    <row r="276" spans="1:34" ht="15.75" customHeight="1" x14ac:dyDescent="0.35">
      <c r="A276" s="32">
        <v>1032</v>
      </c>
      <c r="B276" s="32" t="s">
        <v>350</v>
      </c>
      <c r="C276" s="95">
        <v>1032</v>
      </c>
      <c r="D276" s="85">
        <v>5.3614056733425633E-2</v>
      </c>
      <c r="E276" s="82">
        <f t="shared" si="21"/>
        <v>5.8774079786160047E-2</v>
      </c>
      <c r="F276" s="82">
        <f t="shared" si="22"/>
        <v>5.8774079999999999E-2</v>
      </c>
      <c r="G276" s="44"/>
      <c r="H276" s="40"/>
      <c r="I276" s="40"/>
      <c r="J276" s="69">
        <f t="shared" si="19"/>
        <v>5.3614056733425633E-2</v>
      </c>
      <c r="K276" s="70">
        <f t="shared" si="20"/>
        <v>5.1600232665743664E-3</v>
      </c>
      <c r="L276" s="45"/>
      <c r="AB276" s="59"/>
      <c r="AH276" s="46"/>
    </row>
    <row r="277" spans="1:34" ht="15.75" customHeight="1" x14ac:dyDescent="0.35">
      <c r="A277" s="32">
        <v>1033</v>
      </c>
      <c r="B277" s="32" t="s">
        <v>351</v>
      </c>
      <c r="C277" s="95">
        <v>1033</v>
      </c>
      <c r="D277" s="85">
        <v>0.22878370007968174</v>
      </c>
      <c r="E277" s="82">
        <f t="shared" si="21"/>
        <v>0.23994621174943248</v>
      </c>
      <c r="F277" s="82">
        <f t="shared" si="22"/>
        <v>0.23994620999999999</v>
      </c>
      <c r="G277" s="44"/>
      <c r="H277" s="40"/>
      <c r="I277" s="40"/>
      <c r="J277" s="69">
        <f t="shared" si="19"/>
        <v>0.22878370007968174</v>
      </c>
      <c r="K277" s="70">
        <f t="shared" si="20"/>
        <v>1.1162509920318253E-2</v>
      </c>
      <c r="L277" s="45"/>
      <c r="AB277" s="59"/>
      <c r="AH277" s="46"/>
    </row>
    <row r="278" spans="1:34" ht="15.75" customHeight="1" x14ac:dyDescent="0.35">
      <c r="A278" s="32">
        <v>1035</v>
      </c>
      <c r="B278" s="32" t="s">
        <v>352</v>
      </c>
      <c r="C278" s="95">
        <v>1035</v>
      </c>
      <c r="D278" s="85">
        <v>0.27171388932758983</v>
      </c>
      <c r="E278" s="82">
        <f t="shared" si="21"/>
        <v>0.28287640099734057</v>
      </c>
      <c r="F278" s="82">
        <f t="shared" si="22"/>
        <v>0.28287639999999997</v>
      </c>
      <c r="G278" s="44"/>
      <c r="H278" s="40"/>
      <c r="I278" s="40"/>
      <c r="J278" s="69">
        <f t="shared" si="19"/>
        <v>0.27171388932758983</v>
      </c>
      <c r="K278" s="70">
        <f t="shared" si="20"/>
        <v>1.1162510672410142E-2</v>
      </c>
      <c r="L278" s="45"/>
      <c r="AB278" s="59"/>
      <c r="AH278" s="46"/>
    </row>
    <row r="279" spans="1:34" ht="15.75" customHeight="1" x14ac:dyDescent="0.35">
      <c r="A279" s="32">
        <v>1037</v>
      </c>
      <c r="B279" s="32" t="s">
        <v>353</v>
      </c>
      <c r="C279" s="95">
        <v>1037</v>
      </c>
      <c r="D279" s="85">
        <v>0.32225864512373842</v>
      </c>
      <c r="E279" s="82">
        <f t="shared" si="21"/>
        <v>0.33342115679348916</v>
      </c>
      <c r="F279" s="82">
        <f t="shared" si="22"/>
        <v>0.33342115999999999</v>
      </c>
      <c r="G279" s="44"/>
      <c r="H279" s="40"/>
      <c r="I279" s="40"/>
      <c r="J279" s="69">
        <f t="shared" si="19"/>
        <v>0.32225864512373842</v>
      </c>
      <c r="K279" s="70">
        <f t="shared" si="20"/>
        <v>1.1162514876261576E-2</v>
      </c>
      <c r="L279" s="45"/>
      <c r="AB279" s="59"/>
      <c r="AH279" s="46"/>
    </row>
    <row r="280" spans="1:34" ht="15.75" customHeight="1" x14ac:dyDescent="0.35">
      <c r="A280" s="32">
        <v>1038</v>
      </c>
      <c r="B280" s="32" t="s">
        <v>354</v>
      </c>
      <c r="C280" s="95">
        <v>1038</v>
      </c>
      <c r="D280" s="85">
        <v>7.2832735720658445E-2</v>
      </c>
      <c r="E280" s="82">
        <f t="shared" si="21"/>
        <v>9.2527647580981032E-2</v>
      </c>
      <c r="F280" s="82">
        <f t="shared" si="22"/>
        <v>9.2527650000000003E-2</v>
      </c>
      <c r="G280" s="44"/>
      <c r="H280" s="40"/>
      <c r="I280" s="40"/>
      <c r="J280" s="69">
        <f t="shared" si="19"/>
        <v>7.2832735720658445E-2</v>
      </c>
      <c r="K280" s="70">
        <f t="shared" si="20"/>
        <v>1.9694914279341558E-2</v>
      </c>
      <c r="L280" s="45"/>
      <c r="AB280" s="59"/>
      <c r="AH280" s="46"/>
    </row>
    <row r="281" spans="1:34" ht="15.75" customHeight="1" x14ac:dyDescent="0.35">
      <c r="A281" s="32">
        <v>1039</v>
      </c>
      <c r="B281" s="32" t="s">
        <v>355</v>
      </c>
      <c r="C281" s="95">
        <v>1039</v>
      </c>
      <c r="D281" s="85">
        <v>0.10373719236711475</v>
      </c>
      <c r="E281" s="82">
        <f t="shared" si="21"/>
        <v>0.10864932133690848</v>
      </c>
      <c r="F281" s="82">
        <f t="shared" si="22"/>
        <v>0.10864931999999999</v>
      </c>
      <c r="G281" s="44"/>
      <c r="H281" s="40"/>
      <c r="I281" s="40"/>
      <c r="J281" s="69">
        <f t="shared" si="19"/>
        <v>0.10373719236711475</v>
      </c>
      <c r="K281" s="70">
        <f t="shared" si="20"/>
        <v>4.9121276328852465E-3</v>
      </c>
      <c r="L281" s="45"/>
      <c r="AB281" s="59"/>
      <c r="AH281" s="46"/>
    </row>
    <row r="282" spans="1:34" ht="15.75" customHeight="1" x14ac:dyDescent="0.35">
      <c r="A282" s="32">
        <v>1040</v>
      </c>
      <c r="B282" s="32" t="s">
        <v>356</v>
      </c>
      <c r="C282" s="95">
        <v>1040</v>
      </c>
      <c r="D282" s="85">
        <v>1.0062016376403403E-2</v>
      </c>
      <c r="E282" s="82">
        <f t="shared" si="21"/>
        <v>4.2700346119328457E-2</v>
      </c>
      <c r="F282" s="82">
        <f t="shared" si="22"/>
        <v>4.2700349999999998E-2</v>
      </c>
      <c r="G282" s="44" t="s">
        <v>249</v>
      </c>
      <c r="H282" s="40"/>
      <c r="I282" s="40"/>
      <c r="J282" s="69">
        <f t="shared" si="19"/>
        <v>1.0062016376403403E-2</v>
      </c>
      <c r="K282" s="70">
        <f t="shared" si="20"/>
        <v>3.2638333623596597E-2</v>
      </c>
      <c r="L282" s="45"/>
      <c r="AB282" s="59"/>
      <c r="AH282" s="46"/>
    </row>
    <row r="283" spans="1:34" ht="15.75" customHeight="1" x14ac:dyDescent="0.35">
      <c r="A283" s="32">
        <v>1042</v>
      </c>
      <c r="B283" s="32" t="s">
        <v>357</v>
      </c>
      <c r="C283" s="95">
        <v>1042</v>
      </c>
      <c r="D283" s="85">
        <v>6.4516490199881486E-3</v>
      </c>
      <c r="E283" s="82">
        <f t="shared" si="21"/>
        <v>4.2700346119328457E-2</v>
      </c>
      <c r="F283" s="82">
        <f t="shared" si="22"/>
        <v>4.2700349999999998E-2</v>
      </c>
      <c r="G283" s="44" t="s">
        <v>249</v>
      </c>
      <c r="H283" s="40"/>
      <c r="I283" s="40"/>
      <c r="J283" s="69">
        <f t="shared" si="19"/>
        <v>6.4516490199881486E-3</v>
      </c>
      <c r="K283" s="70">
        <f t="shared" si="20"/>
        <v>3.6248700980011851E-2</v>
      </c>
      <c r="AB283" s="59"/>
      <c r="AH283" s="46"/>
    </row>
    <row r="284" spans="1:34" ht="15.75" customHeight="1" x14ac:dyDescent="0.35">
      <c r="A284" s="32">
        <v>1043</v>
      </c>
      <c r="B284" s="32" t="s">
        <v>358</v>
      </c>
      <c r="C284" s="95">
        <v>1043</v>
      </c>
      <c r="D284" s="85">
        <v>6.4516490199881486E-3</v>
      </c>
      <c r="E284" s="82">
        <f t="shared" si="21"/>
        <v>4.2700346119328457E-2</v>
      </c>
      <c r="F284" s="82">
        <f t="shared" si="22"/>
        <v>4.2700349999999998E-2</v>
      </c>
      <c r="G284" s="44" t="s">
        <v>249</v>
      </c>
      <c r="H284" s="40"/>
      <c r="I284" s="40"/>
      <c r="J284" s="69">
        <f t="shared" si="19"/>
        <v>6.4516490199881486E-3</v>
      </c>
      <c r="K284" s="70">
        <f t="shared" si="20"/>
        <v>3.6248700980011851E-2</v>
      </c>
      <c r="AB284" s="59"/>
      <c r="AH284" s="46"/>
    </row>
    <row r="285" spans="1:34" ht="15.75" customHeight="1" x14ac:dyDescent="0.35">
      <c r="A285" s="32">
        <v>877</v>
      </c>
      <c r="B285" s="32" t="s">
        <v>359</v>
      </c>
      <c r="C285" s="95">
        <v>877</v>
      </c>
      <c r="D285" s="85">
        <v>1.0576141057782727E-2</v>
      </c>
      <c r="E285" s="82">
        <f t="shared" si="21"/>
        <v>4.2700346119328457E-2</v>
      </c>
      <c r="F285" s="82">
        <f t="shared" si="22"/>
        <v>4.2700349999999998E-2</v>
      </c>
      <c r="G285" s="44" t="s">
        <v>249</v>
      </c>
      <c r="H285" s="40"/>
      <c r="I285" s="40"/>
      <c r="J285" s="69">
        <f t="shared" si="19"/>
        <v>1.0576141057782727E-2</v>
      </c>
      <c r="K285" s="70">
        <f t="shared" si="20"/>
        <v>3.2124208942217271E-2</v>
      </c>
      <c r="AB285" s="59"/>
      <c r="AH285" s="46"/>
    </row>
    <row r="286" spans="1:34" ht="15.75" customHeight="1" x14ac:dyDescent="0.35">
      <c r="A286" s="32">
        <v>1299</v>
      </c>
      <c r="B286" s="32" t="s">
        <v>360</v>
      </c>
      <c r="C286" s="95">
        <v>1299</v>
      </c>
      <c r="D286" s="86">
        <v>5.8774079786160047E-2</v>
      </c>
      <c r="E286" s="82">
        <f t="shared" si="21"/>
        <v>6.0819995350133181E-2</v>
      </c>
      <c r="F286" s="82">
        <f t="shared" si="22"/>
        <v>6.0819999999999999E-2</v>
      </c>
      <c r="G286" s="102"/>
      <c r="H286" s="40"/>
      <c r="I286" s="40"/>
      <c r="J286" s="69">
        <f t="shared" si="19"/>
        <v>5.8774079786160047E-2</v>
      </c>
      <c r="K286" s="70">
        <f t="shared" si="20"/>
        <v>2.0459202138399524E-3</v>
      </c>
      <c r="AB286" s="59"/>
      <c r="AH286" s="46"/>
    </row>
    <row r="287" spans="1:34" ht="15.75" customHeight="1" x14ac:dyDescent="0.35">
      <c r="A287" s="32">
        <v>1301</v>
      </c>
      <c r="B287" s="32" t="s">
        <v>361</v>
      </c>
      <c r="C287" s="95">
        <v>1301</v>
      </c>
      <c r="D287" s="86">
        <v>5.8774079786160047E-2</v>
      </c>
      <c r="E287" s="82">
        <f t="shared" si="21"/>
        <v>6.0819995350133181E-2</v>
      </c>
      <c r="F287" s="82">
        <f t="shared" si="22"/>
        <v>6.0819999999999999E-2</v>
      </c>
      <c r="G287" s="44"/>
      <c r="H287" s="40"/>
      <c r="I287" s="40"/>
      <c r="J287" s="69">
        <f t="shared" si="19"/>
        <v>5.8774079786160047E-2</v>
      </c>
      <c r="K287" s="70">
        <f t="shared" si="20"/>
        <v>2.0459202138399524E-3</v>
      </c>
      <c r="AB287" s="59"/>
      <c r="AH287" s="46"/>
    </row>
    <row r="288" spans="1:34" ht="15.75" customHeight="1" x14ac:dyDescent="0.35">
      <c r="A288" s="32">
        <v>1302</v>
      </c>
      <c r="B288" s="32" t="s">
        <v>362</v>
      </c>
      <c r="C288" s="95">
        <v>1302</v>
      </c>
      <c r="D288" s="86">
        <v>5.8774079786160047E-2</v>
      </c>
      <c r="E288" s="82">
        <f t="shared" si="21"/>
        <v>6.0819995350133181E-2</v>
      </c>
      <c r="F288" s="82">
        <f t="shared" si="22"/>
        <v>6.0819999999999999E-2</v>
      </c>
      <c r="G288" s="44"/>
      <c r="H288" s="40"/>
      <c r="I288" s="40"/>
      <c r="J288" s="69">
        <f t="shared" si="19"/>
        <v>5.8774079786160047E-2</v>
      </c>
      <c r="K288" s="70">
        <f t="shared" si="20"/>
        <v>2.0459202138399524E-3</v>
      </c>
      <c r="AB288" s="59"/>
      <c r="AH288" s="46"/>
    </row>
    <row r="289" spans="1:34" ht="15.75" customHeight="1" x14ac:dyDescent="0.35">
      <c r="A289" s="32">
        <v>350</v>
      </c>
      <c r="B289" s="32" t="s">
        <v>363</v>
      </c>
      <c r="C289" s="95">
        <v>350</v>
      </c>
      <c r="D289" s="86">
        <v>8.1287784119879226E-3</v>
      </c>
      <c r="E289" s="82">
        <f t="shared" si="21"/>
        <v>4.2700346119328457E-2</v>
      </c>
      <c r="F289" s="82">
        <f t="shared" si="22"/>
        <v>4.2700349999999998E-2</v>
      </c>
      <c r="G289" s="103" t="s">
        <v>249</v>
      </c>
      <c r="H289" s="40"/>
      <c r="I289" s="40"/>
      <c r="J289" s="69">
        <f t="shared" si="19"/>
        <v>8.1287784119879226E-3</v>
      </c>
      <c r="K289" s="70">
        <f>F289-J289</f>
        <v>3.4571571588012079E-2</v>
      </c>
      <c r="AB289" s="59"/>
      <c r="AH289" s="46"/>
    </row>
    <row r="290" spans="1:34" x14ac:dyDescent="0.35">
      <c r="A290" s="32">
        <v>501</v>
      </c>
      <c r="B290" s="32" t="s">
        <v>364</v>
      </c>
      <c r="C290" s="95">
        <v>501</v>
      </c>
      <c r="D290" s="86">
        <v>8.1287784119879226E-3</v>
      </c>
      <c r="E290" s="82">
        <f t="shared" si="21"/>
        <v>4.2700346119328457E-2</v>
      </c>
      <c r="F290" s="82">
        <f t="shared" si="22"/>
        <v>4.2700349999999998E-2</v>
      </c>
      <c r="G290" s="103" t="s">
        <v>249</v>
      </c>
      <c r="H290" s="40"/>
      <c r="I290" s="40"/>
      <c r="J290" s="69">
        <f t="shared" si="19"/>
        <v>8.1287784119879226E-3</v>
      </c>
      <c r="K290" s="70">
        <f t="shared" si="20"/>
        <v>3.4571571588012079E-2</v>
      </c>
      <c r="AB290" s="59"/>
      <c r="AH290" s="46"/>
    </row>
    <row r="291" spans="1:34" x14ac:dyDescent="0.35">
      <c r="A291" s="32">
        <v>203</v>
      </c>
      <c r="B291" s="32" t="s">
        <v>365</v>
      </c>
      <c r="C291" s="95">
        <v>203</v>
      </c>
      <c r="D291" s="86">
        <v>4.5813074263955922E-2</v>
      </c>
      <c r="E291" s="82">
        <f t="shared" si="21"/>
        <v>4.5949077430232424E-2</v>
      </c>
      <c r="F291" s="82">
        <f t="shared" si="22"/>
        <v>4.5949080000000003E-2</v>
      </c>
      <c r="G291" s="44"/>
      <c r="H291" s="40"/>
      <c r="I291" s="40"/>
      <c r="J291" s="69">
        <f t="shared" si="19"/>
        <v>4.5813074263955922E-2</v>
      </c>
      <c r="K291" s="70">
        <f t="shared" si="20"/>
        <v>1.3600573604408139E-4</v>
      </c>
      <c r="AB291" s="59"/>
      <c r="AH291" s="46"/>
    </row>
    <row r="292" spans="1:34" x14ac:dyDescent="0.35">
      <c r="A292" s="32">
        <v>1304</v>
      </c>
      <c r="B292" s="32" t="s">
        <v>366</v>
      </c>
      <c r="C292" s="95">
        <v>1304</v>
      </c>
      <c r="D292" s="86">
        <v>5.8774079786160047E-2</v>
      </c>
      <c r="E292" s="82">
        <f t="shared" si="21"/>
        <v>6.0819995350133181E-2</v>
      </c>
      <c r="F292" s="82">
        <f t="shared" si="22"/>
        <v>6.0819999999999999E-2</v>
      </c>
      <c r="G292" s="44"/>
      <c r="H292" s="40"/>
      <c r="I292" s="40"/>
      <c r="J292" s="69">
        <f t="shared" si="19"/>
        <v>5.8774079786160047E-2</v>
      </c>
      <c r="K292" s="70">
        <f t="shared" si="20"/>
        <v>2.0459202138399524E-3</v>
      </c>
      <c r="AB292" s="59"/>
      <c r="AH292" s="46"/>
    </row>
    <row r="293" spans="1:34" x14ac:dyDescent="0.35">
      <c r="A293" s="32">
        <v>1305</v>
      </c>
      <c r="B293" s="32" t="s">
        <v>367</v>
      </c>
      <c r="C293" s="95">
        <v>1305</v>
      </c>
      <c r="D293" s="86">
        <v>5.8774079786160047E-2</v>
      </c>
      <c r="E293" s="82">
        <f t="shared" si="21"/>
        <v>6.0819995350133181E-2</v>
      </c>
      <c r="F293" s="82">
        <f t="shared" si="22"/>
        <v>6.0819999999999999E-2</v>
      </c>
      <c r="G293" s="44"/>
      <c r="H293" s="40"/>
      <c r="I293" s="40"/>
      <c r="J293" s="69">
        <f t="shared" si="19"/>
        <v>5.8774079786160047E-2</v>
      </c>
      <c r="K293" s="70">
        <f t="shared" si="20"/>
        <v>2.0459202138399524E-3</v>
      </c>
      <c r="AB293" s="59"/>
      <c r="AH293" s="46"/>
    </row>
    <row r="294" spans="1:34" x14ac:dyDescent="0.35">
      <c r="A294" s="71">
        <v>1306</v>
      </c>
      <c r="B294" s="71" t="s">
        <v>368</v>
      </c>
      <c r="C294" s="97">
        <v>1306</v>
      </c>
      <c r="D294" s="86">
        <v>8.7617456275855769E-3</v>
      </c>
      <c r="E294" s="82">
        <f t="shared" si="21"/>
        <v>4.2700346119328457E-2</v>
      </c>
      <c r="F294" s="82">
        <f t="shared" si="22"/>
        <v>4.2700349999999998E-2</v>
      </c>
      <c r="G294" s="44" t="s">
        <v>249</v>
      </c>
      <c r="H294" s="40"/>
      <c r="I294" s="40"/>
      <c r="J294" s="69">
        <f t="shared" si="19"/>
        <v>8.7617456275855769E-3</v>
      </c>
      <c r="K294" s="70">
        <f t="shared" si="20"/>
        <v>3.3938604372414423E-2</v>
      </c>
      <c r="AB294" s="59"/>
      <c r="AH294" s="46"/>
    </row>
    <row r="295" spans="1:34" x14ac:dyDescent="0.35">
      <c r="A295" s="71">
        <v>1307</v>
      </c>
      <c r="B295" s="71" t="s">
        <v>369</v>
      </c>
      <c r="C295" s="97">
        <v>1307</v>
      </c>
      <c r="D295" s="86">
        <v>1.1986957621967069E-2</v>
      </c>
      <c r="E295" s="82">
        <f t="shared" si="21"/>
        <v>4.2700346119328457E-2</v>
      </c>
      <c r="F295" s="82">
        <f t="shared" si="22"/>
        <v>4.2700349999999998E-2</v>
      </c>
      <c r="G295" s="44" t="s">
        <v>249</v>
      </c>
      <c r="H295" s="40"/>
      <c r="I295" s="40"/>
      <c r="J295" s="69">
        <f t="shared" si="19"/>
        <v>1.1986957621967069E-2</v>
      </c>
      <c r="K295" s="70">
        <f t="shared" si="20"/>
        <v>3.071339237803293E-2</v>
      </c>
      <c r="AB295" s="59"/>
      <c r="AH295" s="46"/>
    </row>
    <row r="296" spans="1:34" x14ac:dyDescent="0.35">
      <c r="A296" s="32">
        <v>1308</v>
      </c>
      <c r="B296" s="32" t="s">
        <v>370</v>
      </c>
      <c r="C296" s="95">
        <v>1308</v>
      </c>
      <c r="D296" s="86">
        <v>6.4516490199881486E-3</v>
      </c>
      <c r="E296" s="82">
        <f t="shared" si="21"/>
        <v>4.2700346119328457E-2</v>
      </c>
      <c r="F296" s="82">
        <f t="shared" si="22"/>
        <v>4.2700349999999998E-2</v>
      </c>
      <c r="G296" s="44" t="s">
        <v>249</v>
      </c>
      <c r="H296" s="40"/>
      <c r="I296" s="40"/>
      <c r="J296" s="69">
        <f t="shared" si="19"/>
        <v>6.4516490199881486E-3</v>
      </c>
      <c r="K296" s="70">
        <f t="shared" si="20"/>
        <v>3.6248700980011851E-2</v>
      </c>
      <c r="AB296" s="59"/>
      <c r="AH296" s="46"/>
    </row>
    <row r="297" spans="1:34" x14ac:dyDescent="0.35">
      <c r="A297" s="32">
        <v>1309</v>
      </c>
      <c r="B297" s="32" t="s">
        <v>371</v>
      </c>
      <c r="C297" s="95">
        <v>1309</v>
      </c>
      <c r="D297" s="86">
        <v>8.8459537880429002E-3</v>
      </c>
      <c r="E297" s="82">
        <f t="shared" si="21"/>
        <v>4.2700346119328457E-2</v>
      </c>
      <c r="F297" s="82">
        <f t="shared" si="22"/>
        <v>4.2700349999999998E-2</v>
      </c>
      <c r="G297" s="44" t="s">
        <v>249</v>
      </c>
      <c r="H297" s="40"/>
      <c r="I297" s="40"/>
      <c r="J297" s="69">
        <f t="shared" si="19"/>
        <v>8.8459537880429002E-3</v>
      </c>
      <c r="K297" s="70">
        <f t="shared" si="20"/>
        <v>3.38543962119571E-2</v>
      </c>
      <c r="AB297" s="59"/>
      <c r="AH297" s="46"/>
    </row>
    <row r="298" spans="1:34" x14ac:dyDescent="0.35">
      <c r="A298" s="32">
        <v>1208</v>
      </c>
      <c r="B298" s="32" t="s">
        <v>372</v>
      </c>
      <c r="C298" s="95">
        <v>1208</v>
      </c>
      <c r="D298" s="86">
        <v>6.4516490199881486E-3</v>
      </c>
      <c r="E298" s="82">
        <f t="shared" si="21"/>
        <v>4.2700346119328457E-2</v>
      </c>
      <c r="F298" s="82">
        <f t="shared" si="22"/>
        <v>4.2700349999999998E-2</v>
      </c>
      <c r="G298" s="44" t="s">
        <v>249</v>
      </c>
      <c r="H298" s="40"/>
      <c r="I298" s="40"/>
      <c r="J298" s="69">
        <f t="shared" si="19"/>
        <v>6.4516490199881486E-3</v>
      </c>
      <c r="K298" s="70">
        <f t="shared" si="20"/>
        <v>3.6248700980011851E-2</v>
      </c>
      <c r="AB298" s="59"/>
      <c r="AH298" s="46"/>
    </row>
    <row r="299" spans="1:34" x14ac:dyDescent="0.35">
      <c r="A299" s="32">
        <v>1311</v>
      </c>
      <c r="B299" s="32" t="s">
        <v>373</v>
      </c>
      <c r="C299" s="95">
        <v>1311</v>
      </c>
      <c r="D299" s="86">
        <v>6.4516490199881486E-3</v>
      </c>
      <c r="E299" s="82">
        <f t="shared" si="21"/>
        <v>4.2700346119328457E-2</v>
      </c>
      <c r="F299" s="82">
        <f t="shared" si="22"/>
        <v>4.2700349999999998E-2</v>
      </c>
      <c r="G299" s="44" t="s">
        <v>249</v>
      </c>
      <c r="H299" s="40"/>
      <c r="I299" s="40"/>
      <c r="J299" s="69">
        <f t="shared" si="19"/>
        <v>6.4516490199881486E-3</v>
      </c>
      <c r="K299" s="70">
        <f t="shared" si="20"/>
        <v>3.6248700980011851E-2</v>
      </c>
      <c r="AB299" s="59"/>
      <c r="AH299" s="46"/>
    </row>
    <row r="300" spans="1:34" x14ac:dyDescent="0.35">
      <c r="A300" s="32">
        <v>1312</v>
      </c>
      <c r="B300" s="32" t="s">
        <v>374</v>
      </c>
      <c r="C300" s="95">
        <v>1312</v>
      </c>
      <c r="D300" s="86">
        <v>8.8459537880429002E-3</v>
      </c>
      <c r="E300" s="82">
        <f t="shared" si="21"/>
        <v>4.2700346119328457E-2</v>
      </c>
      <c r="F300" s="82">
        <f t="shared" si="22"/>
        <v>4.2700349999999998E-2</v>
      </c>
      <c r="G300" s="44" t="s">
        <v>249</v>
      </c>
      <c r="H300" s="40"/>
      <c r="I300" s="40"/>
      <c r="J300" s="69">
        <f t="shared" si="19"/>
        <v>8.8459537880429002E-3</v>
      </c>
      <c r="K300" s="70">
        <f t="shared" si="20"/>
        <v>3.38543962119571E-2</v>
      </c>
      <c r="AB300" s="59"/>
      <c r="AH300" s="46"/>
    </row>
    <row r="301" spans="1:34" x14ac:dyDescent="0.35">
      <c r="A301" s="32">
        <v>1313</v>
      </c>
      <c r="B301" s="32" t="s">
        <v>375</v>
      </c>
      <c r="C301" s="95">
        <v>1313</v>
      </c>
      <c r="D301" s="86">
        <v>1.5809478354476745E-2</v>
      </c>
      <c r="E301" s="82">
        <f t="shared" si="21"/>
        <v>4.2700346119328457E-2</v>
      </c>
      <c r="F301" s="82">
        <f t="shared" si="22"/>
        <v>4.2700349999999998E-2</v>
      </c>
      <c r="G301" s="44" t="s">
        <v>249</v>
      </c>
      <c r="H301" s="40"/>
      <c r="I301" s="40"/>
      <c r="J301" s="69">
        <f t="shared" si="19"/>
        <v>1.5809478354476745E-2</v>
      </c>
      <c r="K301" s="70">
        <f t="shared" si="20"/>
        <v>2.6890871645523253E-2</v>
      </c>
      <c r="AB301" s="59"/>
      <c r="AH301" s="46"/>
    </row>
    <row r="302" spans="1:34" x14ac:dyDescent="0.35">
      <c r="A302" s="32">
        <v>1314</v>
      </c>
      <c r="B302" s="32" t="s">
        <v>376</v>
      </c>
      <c r="C302" s="95">
        <v>1314</v>
      </c>
      <c r="D302" s="86">
        <v>2.203320237413495E-2</v>
      </c>
      <c r="E302" s="82">
        <f t="shared" si="21"/>
        <v>4.5949077430232424E-2</v>
      </c>
      <c r="F302" s="82">
        <f t="shared" si="22"/>
        <v>4.5949080000000003E-2</v>
      </c>
      <c r="G302" s="44" t="s">
        <v>249</v>
      </c>
      <c r="H302" s="40"/>
      <c r="I302" s="40"/>
      <c r="J302" s="69">
        <f t="shared" si="19"/>
        <v>2.203320237413495E-2</v>
      </c>
      <c r="K302" s="70">
        <f t="shared" si="20"/>
        <v>2.3915877625865053E-2</v>
      </c>
      <c r="AB302" s="59"/>
      <c r="AH302" s="46"/>
    </row>
    <row r="303" spans="1:34" x14ac:dyDescent="0.35">
      <c r="A303" s="88">
        <v>1315</v>
      </c>
      <c r="B303" s="32" t="s">
        <v>377</v>
      </c>
      <c r="C303" s="98">
        <v>1315</v>
      </c>
      <c r="D303" s="86">
        <v>1.111995054839289E-2</v>
      </c>
      <c r="E303" s="82">
        <f t="shared" si="21"/>
        <v>4.2700346119328457E-2</v>
      </c>
      <c r="F303" s="82">
        <f t="shared" si="22"/>
        <v>4.2700349999999998E-2</v>
      </c>
      <c r="G303" s="44" t="s">
        <v>249</v>
      </c>
      <c r="H303" s="40"/>
      <c r="I303" s="40"/>
      <c r="J303" s="69">
        <f t="shared" si="19"/>
        <v>1.111995054839289E-2</v>
      </c>
      <c r="K303" s="70">
        <f t="shared" si="20"/>
        <v>3.1580399451607108E-2</v>
      </c>
      <c r="AB303" s="59"/>
      <c r="AH303" s="46"/>
    </row>
    <row r="304" spans="1:34" x14ac:dyDescent="0.35">
      <c r="A304" s="32">
        <v>1316</v>
      </c>
      <c r="B304" s="32" t="s">
        <v>378</v>
      </c>
      <c r="C304" s="95">
        <v>1316</v>
      </c>
      <c r="D304" s="86">
        <v>8.3978398308873336E-3</v>
      </c>
      <c r="E304" s="82">
        <f t="shared" si="21"/>
        <v>4.2700346119328457E-2</v>
      </c>
      <c r="F304" s="82">
        <f t="shared" si="22"/>
        <v>4.2700349999999998E-2</v>
      </c>
      <c r="G304" s="44" t="s">
        <v>249</v>
      </c>
      <c r="H304" s="40"/>
      <c r="I304" s="40"/>
      <c r="J304" s="69">
        <f t="shared" si="19"/>
        <v>8.3978398308873336E-3</v>
      </c>
      <c r="K304" s="70">
        <f t="shared" si="20"/>
        <v>3.4302510169112663E-2</v>
      </c>
      <c r="AB304" s="59"/>
      <c r="AH304" s="46"/>
    </row>
    <row r="305" spans="1:34" x14ac:dyDescent="0.35">
      <c r="A305" s="32">
        <v>1317</v>
      </c>
      <c r="B305" s="32" t="s">
        <v>379</v>
      </c>
      <c r="C305" s="95">
        <v>1317</v>
      </c>
      <c r="D305" s="86">
        <v>6.8583746459283225E-3</v>
      </c>
      <c r="E305" s="82">
        <f t="shared" si="21"/>
        <v>4.2700346119328457E-2</v>
      </c>
      <c r="F305" s="82">
        <f t="shared" si="22"/>
        <v>4.2700349999999998E-2</v>
      </c>
      <c r="G305" s="44" t="s">
        <v>249</v>
      </c>
      <c r="H305" s="40"/>
      <c r="I305" s="40"/>
      <c r="J305" s="69">
        <f t="shared" si="19"/>
        <v>6.8583746459283225E-3</v>
      </c>
      <c r="K305" s="70">
        <f t="shared" si="20"/>
        <v>3.5841975354071673E-2</v>
      </c>
      <c r="AB305" s="59"/>
      <c r="AH305" s="46"/>
    </row>
    <row r="306" spans="1:34" x14ac:dyDescent="0.35">
      <c r="A306" s="32">
        <v>1318</v>
      </c>
      <c r="B306" s="32" t="s">
        <v>380</v>
      </c>
      <c r="C306" s="95">
        <v>1318</v>
      </c>
      <c r="D306" s="86">
        <v>9.7754522767521407E-3</v>
      </c>
      <c r="E306" s="82">
        <f t="shared" si="21"/>
        <v>4.2700346119328457E-2</v>
      </c>
      <c r="F306" s="82">
        <f t="shared" si="22"/>
        <v>4.2700349999999998E-2</v>
      </c>
      <c r="G306" s="44" t="s">
        <v>249</v>
      </c>
      <c r="H306" s="40"/>
      <c r="I306" s="40"/>
      <c r="J306" s="69">
        <f t="shared" si="19"/>
        <v>9.7754522767521407E-3</v>
      </c>
      <c r="K306" s="70">
        <f t="shared" si="20"/>
        <v>3.2924897723247859E-2</v>
      </c>
      <c r="AB306" s="59"/>
      <c r="AH306" s="46"/>
    </row>
    <row r="307" spans="1:34" x14ac:dyDescent="0.35">
      <c r="A307" s="32">
        <v>1319</v>
      </c>
      <c r="B307" s="32" t="s">
        <v>381</v>
      </c>
      <c r="C307" s="95">
        <v>1319</v>
      </c>
      <c r="D307" s="86">
        <v>1.1349473753176511E-2</v>
      </c>
      <c r="E307" s="82">
        <f t="shared" si="21"/>
        <v>4.2700346119328457E-2</v>
      </c>
      <c r="F307" s="82">
        <f t="shared" si="22"/>
        <v>4.2700349999999998E-2</v>
      </c>
      <c r="G307" s="44" t="s">
        <v>249</v>
      </c>
      <c r="H307" s="40"/>
      <c r="I307" s="40"/>
      <c r="J307" s="69">
        <f t="shared" si="19"/>
        <v>1.1349473753176511E-2</v>
      </c>
      <c r="K307" s="70">
        <f t="shared" si="20"/>
        <v>3.1350876246823485E-2</v>
      </c>
      <c r="AB307" s="59"/>
      <c r="AH307" s="46"/>
    </row>
    <row r="308" spans="1:34" x14ac:dyDescent="0.35">
      <c r="A308" s="32">
        <v>1323</v>
      </c>
      <c r="B308" s="32" t="s">
        <v>382</v>
      </c>
      <c r="C308" s="95">
        <v>1323</v>
      </c>
      <c r="D308" s="86">
        <v>1.6258849669547226E-2</v>
      </c>
      <c r="E308" s="82">
        <f t="shared" si="21"/>
        <v>4.2700346119328457E-2</v>
      </c>
      <c r="F308" s="82">
        <f t="shared" si="22"/>
        <v>4.2700349999999998E-2</v>
      </c>
      <c r="G308" s="44" t="s">
        <v>249</v>
      </c>
      <c r="H308" s="40"/>
      <c r="I308" s="40"/>
      <c r="J308" s="69">
        <f t="shared" si="19"/>
        <v>1.6258849669547226E-2</v>
      </c>
      <c r="K308" s="70">
        <f t="shared" si="20"/>
        <v>2.6441500330452773E-2</v>
      </c>
      <c r="AB308" s="59"/>
      <c r="AH308" s="46"/>
    </row>
    <row r="309" spans="1:34" x14ac:dyDescent="0.35">
      <c r="A309" s="32">
        <v>1324</v>
      </c>
      <c r="B309" s="32" t="s">
        <v>383</v>
      </c>
      <c r="C309" s="95">
        <v>1324</v>
      </c>
      <c r="D309" s="86">
        <v>9.1360914889485993E-3</v>
      </c>
      <c r="E309" s="82">
        <f t="shared" si="21"/>
        <v>4.2700346119328457E-2</v>
      </c>
      <c r="F309" s="82">
        <f t="shared" si="22"/>
        <v>4.2700349999999998E-2</v>
      </c>
      <c r="G309" s="44" t="s">
        <v>249</v>
      </c>
      <c r="H309" s="40"/>
      <c r="I309" s="40"/>
      <c r="J309" s="69">
        <f t="shared" si="19"/>
        <v>9.1360914889485993E-3</v>
      </c>
      <c r="K309" s="70">
        <f t="shared" si="20"/>
        <v>3.3564258511051395E-2</v>
      </c>
      <c r="AB309" s="59"/>
      <c r="AH309" s="46"/>
    </row>
    <row r="310" spans="1:34" x14ac:dyDescent="0.35">
      <c r="A310" s="32">
        <v>1325</v>
      </c>
      <c r="B310" s="32" t="s">
        <v>384</v>
      </c>
      <c r="C310" s="95">
        <v>1325</v>
      </c>
      <c r="D310" s="86">
        <v>7.3513376322048608E-3</v>
      </c>
      <c r="E310" s="82">
        <f t="shared" si="21"/>
        <v>4.2700346119328457E-2</v>
      </c>
      <c r="F310" s="82">
        <f t="shared" si="22"/>
        <v>4.2700349999999998E-2</v>
      </c>
      <c r="G310" s="44" t="s">
        <v>249</v>
      </c>
      <c r="H310" s="40"/>
      <c r="I310" s="40"/>
      <c r="J310" s="69">
        <f t="shared" si="19"/>
        <v>7.3513376322048608E-3</v>
      </c>
      <c r="K310" s="70">
        <f t="shared" si="20"/>
        <v>3.5349012367795141E-2</v>
      </c>
      <c r="AB310" s="59"/>
      <c r="AH310" s="46"/>
    </row>
    <row r="311" spans="1:34" x14ac:dyDescent="0.35">
      <c r="A311" s="32">
        <v>1326</v>
      </c>
      <c r="B311" s="32" t="s">
        <v>385</v>
      </c>
      <c r="C311" s="95">
        <v>1326</v>
      </c>
      <c r="D311" s="86">
        <v>1.8189281079426557E-2</v>
      </c>
      <c r="E311" s="82">
        <f t="shared" si="21"/>
        <v>4.2700346119328457E-2</v>
      </c>
      <c r="F311" s="82">
        <f t="shared" si="22"/>
        <v>4.2700349999999998E-2</v>
      </c>
      <c r="G311" s="44" t="s">
        <v>249</v>
      </c>
      <c r="H311" s="40"/>
      <c r="I311" s="40"/>
      <c r="J311" s="69">
        <f t="shared" si="19"/>
        <v>1.8189281079426557E-2</v>
      </c>
      <c r="K311" s="70">
        <f t="shared" si="20"/>
        <v>2.4511068920573441E-2</v>
      </c>
      <c r="AB311" s="59"/>
      <c r="AH311" s="46"/>
    </row>
    <row r="312" spans="1:34" x14ac:dyDescent="0.35">
      <c r="A312" s="32">
        <v>1329</v>
      </c>
      <c r="B312" s="32" t="s">
        <v>386</v>
      </c>
      <c r="C312" s="95">
        <v>1329</v>
      </c>
      <c r="D312" s="86">
        <v>0.12084599158011677</v>
      </c>
      <c r="E312" s="82">
        <f t="shared" si="21"/>
        <v>0.12177389526293474</v>
      </c>
      <c r="F312" s="82">
        <f t="shared" si="22"/>
        <v>0.1217739</v>
      </c>
      <c r="G312" s="44"/>
      <c r="H312" s="40"/>
      <c r="I312" s="40"/>
      <c r="J312" s="69">
        <f t="shared" si="19"/>
        <v>0.12084599158011677</v>
      </c>
      <c r="K312" s="70">
        <f t="shared" si="20"/>
        <v>9.2790841988323047E-4</v>
      </c>
      <c r="AB312" s="59"/>
      <c r="AH312" s="46"/>
    </row>
    <row r="313" spans="1:34" x14ac:dyDescent="0.35">
      <c r="A313" s="32">
        <v>1330</v>
      </c>
      <c r="B313" s="32" t="s">
        <v>387</v>
      </c>
      <c r="C313" s="95">
        <v>1330</v>
      </c>
      <c r="D313" s="86">
        <v>1.0241562711575641E-2</v>
      </c>
      <c r="E313" s="82">
        <f t="shared" si="21"/>
        <v>4.2700346119328457E-2</v>
      </c>
      <c r="F313" s="82">
        <f t="shared" si="22"/>
        <v>4.2700349999999998E-2</v>
      </c>
      <c r="G313" s="44" t="s">
        <v>249</v>
      </c>
      <c r="H313" s="40"/>
      <c r="I313" s="40"/>
      <c r="J313" s="69">
        <f t="shared" si="19"/>
        <v>1.0241562711575641E-2</v>
      </c>
      <c r="K313" s="70">
        <f t="shared" si="20"/>
        <v>3.2458787288424357E-2</v>
      </c>
      <c r="AB313" s="59"/>
      <c r="AH313" s="46"/>
    </row>
    <row r="314" spans="1:34" x14ac:dyDescent="0.35">
      <c r="A314" s="32">
        <v>1331</v>
      </c>
      <c r="B314" s="32" t="s">
        <v>388</v>
      </c>
      <c r="C314" s="95">
        <v>1331</v>
      </c>
      <c r="D314" s="86">
        <v>4.9673313828942307E-2</v>
      </c>
      <c r="E314" s="82">
        <f t="shared" si="21"/>
        <v>5.8774079786160047E-2</v>
      </c>
      <c r="F314" s="82">
        <f t="shared" si="22"/>
        <v>5.8774079999999999E-2</v>
      </c>
      <c r="G314" s="44"/>
      <c r="H314" s="40"/>
      <c r="I314" s="40"/>
      <c r="J314" s="69">
        <f t="shared" si="19"/>
        <v>4.9673313828942307E-2</v>
      </c>
      <c r="K314" s="70">
        <f t="shared" si="20"/>
        <v>9.100766171057692E-3</v>
      </c>
      <c r="AB314" s="59"/>
      <c r="AH314" s="46"/>
    </row>
    <row r="315" spans="1:34" x14ac:dyDescent="0.35">
      <c r="A315" s="32">
        <v>1332</v>
      </c>
      <c r="B315" s="32" t="s">
        <v>389</v>
      </c>
      <c r="C315" s="95">
        <v>1332</v>
      </c>
      <c r="D315" s="85">
        <v>5.8774079786160047E-2</v>
      </c>
      <c r="E315" s="82">
        <f t="shared" si="21"/>
        <v>6.0819995350133181E-2</v>
      </c>
      <c r="F315" s="82">
        <f t="shared" si="22"/>
        <v>6.0819999999999999E-2</v>
      </c>
      <c r="G315" s="44"/>
      <c r="H315" s="40"/>
      <c r="I315" s="40"/>
      <c r="J315" s="69">
        <f t="shared" si="19"/>
        <v>5.8774079786160047E-2</v>
      </c>
      <c r="K315" s="70">
        <f t="shared" si="20"/>
        <v>2.0459202138399524E-3</v>
      </c>
      <c r="L315" s="59"/>
      <c r="AB315" s="59"/>
      <c r="AH315" s="46"/>
    </row>
    <row r="316" spans="1:34" x14ac:dyDescent="0.35">
      <c r="A316" s="32">
        <v>1333</v>
      </c>
      <c r="B316" s="32" t="s">
        <v>390</v>
      </c>
      <c r="C316" s="95">
        <v>1333</v>
      </c>
      <c r="D316" s="85">
        <v>8.8459537880429002E-3</v>
      </c>
      <c r="E316" s="82">
        <f t="shared" si="21"/>
        <v>4.2700346119328457E-2</v>
      </c>
      <c r="F316" s="82">
        <f t="shared" si="22"/>
        <v>4.2700349999999998E-2</v>
      </c>
      <c r="G316" s="44" t="s">
        <v>249</v>
      </c>
      <c r="H316" s="40"/>
      <c r="I316" s="40"/>
      <c r="J316" s="69">
        <f t="shared" si="19"/>
        <v>8.8459537880429002E-3</v>
      </c>
      <c r="K316" s="70">
        <f t="shared" si="20"/>
        <v>3.38543962119571E-2</v>
      </c>
      <c r="AB316" s="59"/>
      <c r="AH316" s="46"/>
    </row>
    <row r="317" spans="1:34" x14ac:dyDescent="0.35">
      <c r="A317" s="32">
        <v>1334</v>
      </c>
      <c r="B317" s="32" t="s">
        <v>391</v>
      </c>
      <c r="C317" s="95">
        <v>1334</v>
      </c>
      <c r="D317" s="85">
        <v>1.0062016376403403E-2</v>
      </c>
      <c r="E317" s="82">
        <f t="shared" si="21"/>
        <v>4.2700346119328457E-2</v>
      </c>
      <c r="F317" s="82">
        <f t="shared" si="22"/>
        <v>4.2700349999999998E-2</v>
      </c>
      <c r="G317" s="44" t="s">
        <v>249</v>
      </c>
      <c r="H317" s="40"/>
      <c r="I317" s="40"/>
      <c r="J317" s="69">
        <f t="shared" si="19"/>
        <v>1.0062016376403403E-2</v>
      </c>
      <c r="K317" s="70">
        <f t="shared" si="20"/>
        <v>3.2638333623596597E-2</v>
      </c>
      <c r="AB317" s="59"/>
      <c r="AH317" s="46"/>
    </row>
    <row r="318" spans="1:34" x14ac:dyDescent="0.35">
      <c r="A318" s="32">
        <v>1335</v>
      </c>
      <c r="B318" s="32" t="s">
        <v>392</v>
      </c>
      <c r="C318" s="95">
        <v>1335</v>
      </c>
      <c r="D318" s="85">
        <v>8.8459537880429002E-3</v>
      </c>
      <c r="E318" s="82">
        <f t="shared" si="21"/>
        <v>4.2700346119328457E-2</v>
      </c>
      <c r="F318" s="82">
        <f t="shared" si="22"/>
        <v>4.2700349999999998E-2</v>
      </c>
      <c r="G318" s="44" t="s">
        <v>249</v>
      </c>
      <c r="H318" s="40"/>
      <c r="I318" s="40"/>
      <c r="J318" s="69">
        <f t="shared" si="19"/>
        <v>8.8459537880429002E-3</v>
      </c>
      <c r="K318" s="70">
        <f t="shared" si="20"/>
        <v>3.38543962119571E-2</v>
      </c>
      <c r="AB318" s="59"/>
      <c r="AH318" s="46"/>
    </row>
    <row r="319" spans="1:34" x14ac:dyDescent="0.35">
      <c r="A319" s="32">
        <v>1336</v>
      </c>
      <c r="B319" s="32" t="s">
        <v>393</v>
      </c>
      <c r="C319" s="95">
        <v>1336</v>
      </c>
      <c r="D319" s="85">
        <v>5.8774079786160047E-2</v>
      </c>
      <c r="E319" s="82">
        <f t="shared" si="21"/>
        <v>6.0819995350133181E-2</v>
      </c>
      <c r="F319" s="82">
        <f t="shared" si="22"/>
        <v>6.0819999999999999E-2</v>
      </c>
      <c r="G319" s="44"/>
      <c r="H319" s="40"/>
      <c r="I319" s="40"/>
      <c r="J319" s="69">
        <f t="shared" si="19"/>
        <v>5.8774079786160047E-2</v>
      </c>
      <c r="K319" s="70">
        <f t="shared" si="20"/>
        <v>2.0459202138399524E-3</v>
      </c>
      <c r="AB319" s="59"/>
      <c r="AH319" s="46"/>
    </row>
    <row r="320" spans="1:34" x14ac:dyDescent="0.35">
      <c r="A320" s="32">
        <v>1337</v>
      </c>
      <c r="B320" s="32" t="s">
        <v>394</v>
      </c>
      <c r="C320" s="95">
        <v>1337</v>
      </c>
      <c r="D320" s="85">
        <v>5.8774079786160047E-2</v>
      </c>
      <c r="E320" s="82">
        <f t="shared" si="21"/>
        <v>6.0819995350133181E-2</v>
      </c>
      <c r="F320" s="82">
        <f t="shared" si="22"/>
        <v>6.0819999999999999E-2</v>
      </c>
      <c r="G320" s="44"/>
      <c r="H320" s="40"/>
      <c r="I320" s="40"/>
      <c r="J320" s="69">
        <f t="shared" si="19"/>
        <v>5.8774079786160047E-2</v>
      </c>
      <c r="K320" s="70">
        <f t="shared" si="20"/>
        <v>2.0459202138399524E-3</v>
      </c>
      <c r="AB320" s="59"/>
      <c r="AH320" s="46"/>
    </row>
    <row r="321" spans="1:34" x14ac:dyDescent="0.35">
      <c r="A321" s="32">
        <v>1338</v>
      </c>
      <c r="B321" s="32" t="s">
        <v>395</v>
      </c>
      <c r="C321" s="95">
        <v>1338</v>
      </c>
      <c r="D321" s="85">
        <v>5.8774079786160047E-2</v>
      </c>
      <c r="E321" s="82">
        <f t="shared" si="21"/>
        <v>6.0819995350133181E-2</v>
      </c>
      <c r="F321" s="82">
        <f t="shared" si="22"/>
        <v>6.0819999999999999E-2</v>
      </c>
      <c r="G321" s="44"/>
      <c r="H321" s="40"/>
      <c r="I321" s="40"/>
      <c r="J321" s="69">
        <f t="shared" ref="J321:J383" si="23">+D321</f>
        <v>5.8774079786160047E-2</v>
      </c>
      <c r="K321" s="70">
        <f t="shared" ref="K321:K383" si="24">F321-J321</f>
        <v>2.0459202138399524E-3</v>
      </c>
      <c r="AB321" s="59"/>
      <c r="AH321" s="46"/>
    </row>
    <row r="322" spans="1:34" x14ac:dyDescent="0.35">
      <c r="A322" s="32">
        <v>768</v>
      </c>
      <c r="B322" s="32" t="s">
        <v>396</v>
      </c>
      <c r="C322" s="95">
        <v>768</v>
      </c>
      <c r="D322" s="85">
        <v>5.8774079786160047E-2</v>
      </c>
      <c r="E322" s="82">
        <f t="shared" si="21"/>
        <v>6.0819995350133181E-2</v>
      </c>
      <c r="F322" s="82">
        <f t="shared" si="22"/>
        <v>6.0819999999999999E-2</v>
      </c>
      <c r="G322" s="44"/>
      <c r="H322" s="40"/>
      <c r="I322" s="40"/>
      <c r="J322" s="69">
        <f t="shared" si="23"/>
        <v>5.8774079786160047E-2</v>
      </c>
      <c r="K322" s="70">
        <f t="shared" si="24"/>
        <v>2.0459202138399524E-3</v>
      </c>
      <c r="AB322" s="59"/>
      <c r="AH322" s="46"/>
    </row>
    <row r="323" spans="1:34" x14ac:dyDescent="0.35">
      <c r="A323" s="32">
        <v>1340</v>
      </c>
      <c r="B323" s="32" t="s">
        <v>397</v>
      </c>
      <c r="C323" s="95">
        <v>1340</v>
      </c>
      <c r="D323" s="85">
        <v>9.5827778730739888E-3</v>
      </c>
      <c r="E323" s="82">
        <f t="shared" ref="E323:E386" si="25">IF(AND(G323="X",D323&lt;$N$17),VLOOKUP(D323,$N$7:$Q$51,4,1),IF(D323&lt;$N$17,VLOOKUP(D323,$N$7:$P$51,3,1),IF(G323="X",VLOOKUP(D323,$N$7:$R$51,4,1),VLOOKUP(D323,$N$7:$R$51,3,1))))</f>
        <v>4.2700346119328457E-2</v>
      </c>
      <c r="F323" s="82">
        <f t="shared" ref="F323:F386" si="26">ROUND(E323,8)</f>
        <v>4.2700349999999998E-2</v>
      </c>
      <c r="G323" s="44" t="s">
        <v>249</v>
      </c>
      <c r="H323" s="40"/>
      <c r="I323" s="40"/>
      <c r="J323" s="69">
        <f t="shared" si="23"/>
        <v>9.5827778730739888E-3</v>
      </c>
      <c r="K323" s="70">
        <f t="shared" si="24"/>
        <v>3.3117572126926009E-2</v>
      </c>
      <c r="AB323" s="59"/>
      <c r="AH323" s="46"/>
    </row>
    <row r="324" spans="1:34" x14ac:dyDescent="0.35">
      <c r="A324" s="32">
        <v>1341</v>
      </c>
      <c r="B324" s="32" t="s">
        <v>398</v>
      </c>
      <c r="C324" s="95">
        <v>1341</v>
      </c>
      <c r="D324" s="85">
        <v>7.815863678040838E-2</v>
      </c>
      <c r="E324" s="82">
        <f t="shared" si="25"/>
        <v>9.2527647580981032E-2</v>
      </c>
      <c r="F324" s="82">
        <f t="shared" si="26"/>
        <v>9.2527650000000003E-2</v>
      </c>
      <c r="G324" s="44"/>
      <c r="H324" s="40"/>
      <c r="I324" s="40"/>
      <c r="J324" s="69">
        <f t="shared" si="23"/>
        <v>7.815863678040838E-2</v>
      </c>
      <c r="K324" s="70">
        <f t="shared" si="24"/>
        <v>1.4369013219591623E-2</v>
      </c>
      <c r="AB324" s="59"/>
      <c r="AH324" s="46"/>
    </row>
    <row r="325" spans="1:34" x14ac:dyDescent="0.35">
      <c r="A325" s="32">
        <v>1197</v>
      </c>
      <c r="B325" s="32" t="s">
        <v>399</v>
      </c>
      <c r="C325" s="95">
        <v>1197</v>
      </c>
      <c r="D325" s="85">
        <v>6.4516490199881486E-3</v>
      </c>
      <c r="E325" s="82">
        <f t="shared" si="25"/>
        <v>4.2700346119328457E-2</v>
      </c>
      <c r="F325" s="82">
        <f t="shared" si="26"/>
        <v>4.2700349999999998E-2</v>
      </c>
      <c r="G325" s="44" t="s">
        <v>249</v>
      </c>
      <c r="H325" s="40"/>
      <c r="I325" s="40"/>
      <c r="J325" s="69">
        <f t="shared" si="23"/>
        <v>6.4516490199881486E-3</v>
      </c>
      <c r="K325" s="70">
        <f t="shared" si="24"/>
        <v>3.6248700980011851E-2</v>
      </c>
      <c r="AB325" s="59"/>
      <c r="AH325" s="46"/>
    </row>
    <row r="326" spans="1:34" x14ac:dyDescent="0.35">
      <c r="A326" s="32">
        <v>1198</v>
      </c>
      <c r="B326" s="32" t="s">
        <v>400</v>
      </c>
      <c r="C326" s="95">
        <v>1198</v>
      </c>
      <c r="D326" s="85">
        <v>6.4516490199881486E-3</v>
      </c>
      <c r="E326" s="82">
        <f t="shared" si="25"/>
        <v>4.2700346119328457E-2</v>
      </c>
      <c r="F326" s="82">
        <f t="shared" si="26"/>
        <v>4.2700349999999998E-2</v>
      </c>
      <c r="G326" s="44" t="s">
        <v>249</v>
      </c>
      <c r="H326" s="40"/>
      <c r="I326" s="40"/>
      <c r="J326" s="69">
        <f t="shared" si="23"/>
        <v>6.4516490199881486E-3</v>
      </c>
      <c r="K326" s="70">
        <f t="shared" si="24"/>
        <v>3.6248700980011851E-2</v>
      </c>
      <c r="AB326" s="59"/>
      <c r="AH326" s="46"/>
    </row>
    <row r="327" spans="1:34" x14ac:dyDescent="0.35">
      <c r="A327" s="32">
        <v>1199</v>
      </c>
      <c r="B327" s="32" t="s">
        <v>401</v>
      </c>
      <c r="C327" s="95">
        <v>1199</v>
      </c>
      <c r="D327" s="85">
        <v>6.4516490199881486E-3</v>
      </c>
      <c r="E327" s="82">
        <f t="shared" si="25"/>
        <v>4.2700346119328457E-2</v>
      </c>
      <c r="F327" s="82">
        <f t="shared" si="26"/>
        <v>4.2700349999999998E-2</v>
      </c>
      <c r="G327" s="44" t="s">
        <v>249</v>
      </c>
      <c r="H327" s="40"/>
      <c r="I327" s="40"/>
      <c r="J327" s="69">
        <f t="shared" si="23"/>
        <v>6.4516490199881486E-3</v>
      </c>
      <c r="K327" s="70">
        <f t="shared" si="24"/>
        <v>3.6248700980011851E-2</v>
      </c>
      <c r="AB327" s="59"/>
      <c r="AH327" s="46"/>
    </row>
    <row r="328" spans="1:34" x14ac:dyDescent="0.35">
      <c r="A328" s="32">
        <v>1342</v>
      </c>
      <c r="B328" s="32" t="s">
        <v>402</v>
      </c>
      <c r="C328" s="95">
        <v>1342</v>
      </c>
      <c r="D328" s="85">
        <v>2.0852670040430347E-2</v>
      </c>
      <c r="E328" s="82">
        <f t="shared" si="25"/>
        <v>2.131129023517812E-2</v>
      </c>
      <c r="F328" s="82">
        <f t="shared" si="26"/>
        <v>2.131129E-2</v>
      </c>
      <c r="G328" s="44"/>
      <c r="H328" s="40"/>
      <c r="I328" s="40"/>
      <c r="J328" s="69">
        <f t="shared" si="23"/>
        <v>2.0852670040430347E-2</v>
      </c>
      <c r="K328" s="70">
        <f t="shared" si="24"/>
        <v>4.5861995956965329E-4</v>
      </c>
      <c r="AB328" s="59"/>
      <c r="AH328" s="46"/>
    </row>
    <row r="329" spans="1:34" x14ac:dyDescent="0.35">
      <c r="A329" s="32">
        <v>1343</v>
      </c>
      <c r="B329" s="32" t="s">
        <v>403</v>
      </c>
      <c r="C329" s="95">
        <v>1343</v>
      </c>
      <c r="D329" s="85">
        <v>6.8384910698263204E-3</v>
      </c>
      <c r="E329" s="82">
        <f t="shared" si="25"/>
        <v>4.2700346119328457E-2</v>
      </c>
      <c r="F329" s="82">
        <f t="shared" si="26"/>
        <v>4.2700349999999998E-2</v>
      </c>
      <c r="G329" s="44" t="s">
        <v>249</v>
      </c>
      <c r="H329" s="40"/>
      <c r="I329" s="40"/>
      <c r="J329" s="69">
        <f t="shared" si="23"/>
        <v>6.8384910698263204E-3</v>
      </c>
      <c r="K329" s="70">
        <f t="shared" si="24"/>
        <v>3.5861858930173678E-2</v>
      </c>
      <c r="AB329" s="59"/>
      <c r="AH329" s="46"/>
    </row>
    <row r="330" spans="1:34" x14ac:dyDescent="0.35">
      <c r="A330" s="32">
        <v>133</v>
      </c>
      <c r="B330" s="32" t="s">
        <v>404</v>
      </c>
      <c r="C330" s="95">
        <v>133</v>
      </c>
      <c r="D330" s="85">
        <v>0.1901279123353555</v>
      </c>
      <c r="E330" s="82">
        <f t="shared" si="25"/>
        <v>0.20129042400510624</v>
      </c>
      <c r="F330" s="82">
        <f t="shared" si="26"/>
        <v>0.20129042</v>
      </c>
      <c r="G330" s="44"/>
      <c r="H330" s="40"/>
      <c r="I330" s="40"/>
      <c r="J330" s="69">
        <f t="shared" si="23"/>
        <v>0.1901279123353555</v>
      </c>
      <c r="K330" s="70">
        <f t="shared" si="24"/>
        <v>1.1162507664644494E-2</v>
      </c>
      <c r="AB330" s="59"/>
      <c r="AH330" s="46"/>
    </row>
    <row r="331" spans="1:34" x14ac:dyDescent="0.35">
      <c r="A331" s="32">
        <v>25</v>
      </c>
      <c r="B331" s="32" t="s">
        <v>405</v>
      </c>
      <c r="C331" s="95">
        <v>25</v>
      </c>
      <c r="D331" s="85">
        <v>3.0642716108561906E-2</v>
      </c>
      <c r="E331" s="82">
        <f t="shared" si="25"/>
        <v>4.5949077430232424E-2</v>
      </c>
      <c r="F331" s="82">
        <f t="shared" si="26"/>
        <v>4.5949080000000003E-2</v>
      </c>
      <c r="G331" s="44" t="s">
        <v>249</v>
      </c>
      <c r="H331" s="40"/>
      <c r="I331" s="40"/>
      <c r="J331" s="69">
        <f t="shared" si="23"/>
        <v>3.0642716108561906E-2</v>
      </c>
      <c r="K331" s="70">
        <f t="shared" si="24"/>
        <v>1.5306363891438097E-2</v>
      </c>
      <c r="AB331" s="59"/>
      <c r="AH331" s="46"/>
    </row>
    <row r="332" spans="1:34" x14ac:dyDescent="0.35">
      <c r="A332" s="32">
        <v>30</v>
      </c>
      <c r="B332" s="32" t="s">
        <v>406</v>
      </c>
      <c r="C332" s="95">
        <v>30</v>
      </c>
      <c r="D332" s="85">
        <v>5.651211966615792E-2</v>
      </c>
      <c r="E332" s="82">
        <f t="shared" si="25"/>
        <v>5.8774079786160047E-2</v>
      </c>
      <c r="F332" s="82">
        <f t="shared" si="26"/>
        <v>5.8774079999999999E-2</v>
      </c>
      <c r="G332" s="44"/>
      <c r="H332" s="40"/>
      <c r="I332" s="40"/>
      <c r="J332" s="69">
        <f t="shared" si="23"/>
        <v>5.651211966615792E-2</v>
      </c>
      <c r="K332" s="70">
        <f t="shared" si="24"/>
        <v>2.2619603338420793E-3</v>
      </c>
      <c r="AB332" s="59"/>
      <c r="AH332" s="46"/>
    </row>
    <row r="333" spans="1:34" x14ac:dyDescent="0.35">
      <c r="A333" s="32">
        <v>45</v>
      </c>
      <c r="B333" s="32" t="s">
        <v>407</v>
      </c>
      <c r="C333" s="95">
        <v>45</v>
      </c>
      <c r="D333" s="85">
        <v>0.23018955606154737</v>
      </c>
      <c r="E333" s="82">
        <f t="shared" si="25"/>
        <v>0.24135206773129811</v>
      </c>
      <c r="F333" s="82">
        <f t="shared" si="26"/>
        <v>0.24135207</v>
      </c>
      <c r="G333" s="44"/>
      <c r="H333" s="40"/>
      <c r="I333" s="40"/>
      <c r="J333" s="69">
        <f t="shared" si="23"/>
        <v>0.23018955606154737</v>
      </c>
      <c r="K333" s="70">
        <f t="shared" si="24"/>
        <v>1.1162513938452634E-2</v>
      </c>
      <c r="AB333" s="59"/>
      <c r="AH333" s="46"/>
    </row>
    <row r="334" spans="1:34" x14ac:dyDescent="0.35">
      <c r="A334" s="32">
        <v>80</v>
      </c>
      <c r="B334" s="32" t="s">
        <v>408</v>
      </c>
      <c r="C334" s="95">
        <v>80</v>
      </c>
      <c r="D334" s="85">
        <v>2.876390677079543E-2</v>
      </c>
      <c r="E334" s="82">
        <f t="shared" si="25"/>
        <v>4.5949077430232424E-2</v>
      </c>
      <c r="F334" s="82">
        <f t="shared" si="26"/>
        <v>4.5949080000000003E-2</v>
      </c>
      <c r="G334" s="44" t="s">
        <v>249</v>
      </c>
      <c r="H334" s="40"/>
      <c r="I334" s="40"/>
      <c r="J334" s="69">
        <f t="shared" si="23"/>
        <v>2.876390677079543E-2</v>
      </c>
      <c r="K334" s="70">
        <f t="shared" si="24"/>
        <v>1.7185173229204573E-2</v>
      </c>
      <c r="AB334" s="59"/>
      <c r="AH334" s="46"/>
    </row>
    <row r="335" spans="1:34" x14ac:dyDescent="0.35">
      <c r="A335" s="32">
        <v>103</v>
      </c>
      <c r="B335" s="32" t="s">
        <v>409</v>
      </c>
      <c r="C335" s="95">
        <v>103</v>
      </c>
      <c r="D335" s="85">
        <v>9.5827778730739888E-3</v>
      </c>
      <c r="E335" s="82">
        <f t="shared" si="25"/>
        <v>4.2700346119328457E-2</v>
      </c>
      <c r="F335" s="82">
        <f t="shared" si="26"/>
        <v>4.2700349999999998E-2</v>
      </c>
      <c r="G335" s="44" t="s">
        <v>249</v>
      </c>
      <c r="H335" s="40"/>
      <c r="I335" s="40"/>
      <c r="J335" s="69">
        <f t="shared" si="23"/>
        <v>9.5827778730739888E-3</v>
      </c>
      <c r="K335" s="70">
        <f t="shared" si="24"/>
        <v>3.3117572126926009E-2</v>
      </c>
      <c r="AB335" s="59"/>
      <c r="AH335" s="46"/>
    </row>
    <row r="336" spans="1:34" x14ac:dyDescent="0.35">
      <c r="A336" s="32">
        <v>87</v>
      </c>
      <c r="B336" s="32" t="s">
        <v>410</v>
      </c>
      <c r="C336" s="95">
        <v>87</v>
      </c>
      <c r="D336" s="85">
        <v>3.0642716108561906E-2</v>
      </c>
      <c r="E336" s="82">
        <f t="shared" si="25"/>
        <v>4.5949077430232424E-2</v>
      </c>
      <c r="F336" s="82">
        <f t="shared" si="26"/>
        <v>4.5949080000000003E-2</v>
      </c>
      <c r="G336" s="44" t="s">
        <v>249</v>
      </c>
      <c r="H336" s="40"/>
      <c r="I336" s="40"/>
      <c r="J336" s="69">
        <f t="shared" si="23"/>
        <v>3.0642716108561906E-2</v>
      </c>
      <c r="K336" s="70">
        <f t="shared" si="24"/>
        <v>1.5306363891438097E-2</v>
      </c>
      <c r="AB336" s="59"/>
      <c r="AH336" s="46"/>
    </row>
    <row r="337" spans="1:34" x14ac:dyDescent="0.35">
      <c r="A337" s="32">
        <v>149</v>
      </c>
      <c r="B337" s="32" t="s">
        <v>411</v>
      </c>
      <c r="C337" s="95">
        <v>149</v>
      </c>
      <c r="D337" s="85">
        <v>1.0627783968192332E-2</v>
      </c>
      <c r="E337" s="82">
        <f t="shared" si="25"/>
        <v>4.2700346119328457E-2</v>
      </c>
      <c r="F337" s="82">
        <f t="shared" si="26"/>
        <v>4.2700349999999998E-2</v>
      </c>
      <c r="G337" s="44" t="s">
        <v>249</v>
      </c>
      <c r="H337" s="40"/>
      <c r="I337" s="40"/>
      <c r="J337" s="69">
        <f t="shared" si="23"/>
        <v>1.0627783968192332E-2</v>
      </c>
      <c r="K337" s="70">
        <f t="shared" si="24"/>
        <v>3.2072566031807664E-2</v>
      </c>
      <c r="AB337" s="59"/>
      <c r="AH337" s="46"/>
    </row>
    <row r="338" spans="1:34" x14ac:dyDescent="0.35">
      <c r="A338" s="32">
        <v>197</v>
      </c>
      <c r="B338" s="91" t="s">
        <v>571</v>
      </c>
      <c r="C338" s="95">
        <v>197</v>
      </c>
      <c r="D338" s="85">
        <v>0.16523717735424645</v>
      </c>
      <c r="E338" s="82">
        <f t="shared" si="25"/>
        <v>0.17639968902399719</v>
      </c>
      <c r="F338" s="82">
        <f t="shared" si="26"/>
        <v>0.17639969</v>
      </c>
      <c r="G338" s="44"/>
      <c r="H338" s="40"/>
      <c r="I338" s="40"/>
      <c r="J338" s="69">
        <f t="shared" si="23"/>
        <v>0.16523717735424645</v>
      </c>
      <c r="K338" s="70">
        <f t="shared" si="24"/>
        <v>1.1162512645753547E-2</v>
      </c>
      <c r="AB338" s="59"/>
      <c r="AH338" s="46"/>
    </row>
    <row r="339" spans="1:34" x14ac:dyDescent="0.35">
      <c r="A339" s="32">
        <v>202</v>
      </c>
      <c r="B339" s="32" t="s">
        <v>412</v>
      </c>
      <c r="C339" s="95">
        <v>202</v>
      </c>
      <c r="D339" s="85">
        <v>4.5813074263955922E-2</v>
      </c>
      <c r="E339" s="82">
        <f t="shared" si="25"/>
        <v>4.5949077430232424E-2</v>
      </c>
      <c r="F339" s="82">
        <f t="shared" si="26"/>
        <v>4.5949080000000003E-2</v>
      </c>
      <c r="G339" s="44"/>
      <c r="H339" s="40"/>
      <c r="I339" s="40"/>
      <c r="J339" s="69">
        <f t="shared" si="23"/>
        <v>4.5813074263955922E-2</v>
      </c>
      <c r="K339" s="70">
        <f t="shared" si="24"/>
        <v>1.3600573604408139E-4</v>
      </c>
      <c r="AB339" s="59"/>
      <c r="AH339" s="46"/>
    </row>
    <row r="340" spans="1:34" x14ac:dyDescent="0.35">
      <c r="A340" s="32">
        <v>204</v>
      </c>
      <c r="B340" s="32" t="s">
        <v>413</v>
      </c>
      <c r="C340" s="95">
        <v>204</v>
      </c>
      <c r="D340" s="85">
        <v>4.5813074263955922E-2</v>
      </c>
      <c r="E340" s="82">
        <f t="shared" si="25"/>
        <v>4.5949077430232424E-2</v>
      </c>
      <c r="F340" s="82">
        <f t="shared" si="26"/>
        <v>4.5949080000000003E-2</v>
      </c>
      <c r="G340" s="44"/>
      <c r="H340" s="40"/>
      <c r="I340" s="40"/>
      <c r="J340" s="69">
        <f t="shared" si="23"/>
        <v>4.5813074263955922E-2</v>
      </c>
      <c r="K340" s="70">
        <f t="shared" si="24"/>
        <v>1.3600573604408139E-4</v>
      </c>
      <c r="AB340" s="59"/>
      <c r="AH340" s="46"/>
    </row>
    <row r="341" spans="1:34" x14ac:dyDescent="0.35">
      <c r="A341" s="32">
        <v>270</v>
      </c>
      <c r="B341" s="32" t="s">
        <v>414</v>
      </c>
      <c r="C341" s="95">
        <v>270</v>
      </c>
      <c r="D341" s="85">
        <v>1.274271539625558E-2</v>
      </c>
      <c r="E341" s="82">
        <f t="shared" si="25"/>
        <v>4.2700346119328457E-2</v>
      </c>
      <c r="F341" s="82">
        <f t="shared" si="26"/>
        <v>4.2700349999999998E-2</v>
      </c>
      <c r="G341" s="44" t="s">
        <v>249</v>
      </c>
      <c r="H341" s="40"/>
      <c r="I341" s="40"/>
      <c r="J341" s="69">
        <f t="shared" si="23"/>
        <v>1.274271539625558E-2</v>
      </c>
      <c r="K341" s="70">
        <f t="shared" si="24"/>
        <v>2.9957634603744419E-2</v>
      </c>
      <c r="AB341" s="59"/>
      <c r="AH341" s="46"/>
    </row>
    <row r="342" spans="1:34" x14ac:dyDescent="0.35">
      <c r="A342" s="32">
        <v>288</v>
      </c>
      <c r="B342" s="32" t="s">
        <v>415</v>
      </c>
      <c r="C342" s="95">
        <v>288</v>
      </c>
      <c r="D342" s="85">
        <v>4.2839547183486718E-2</v>
      </c>
      <c r="E342" s="82">
        <f t="shared" si="25"/>
        <v>4.5949077430232424E-2</v>
      </c>
      <c r="F342" s="82">
        <f t="shared" si="26"/>
        <v>4.5949080000000003E-2</v>
      </c>
      <c r="G342" s="102"/>
      <c r="H342" s="40"/>
      <c r="I342" s="40"/>
      <c r="J342" s="69">
        <f t="shared" si="23"/>
        <v>4.2839547183486718E-2</v>
      </c>
      <c r="K342" s="70">
        <f t="shared" si="24"/>
        <v>3.1095328165132857E-3</v>
      </c>
      <c r="AB342" s="59"/>
      <c r="AH342" s="46"/>
    </row>
    <row r="343" spans="1:34" x14ac:dyDescent="0.35">
      <c r="A343" s="32">
        <v>289</v>
      </c>
      <c r="B343" s="32" t="s">
        <v>416</v>
      </c>
      <c r="C343" s="95">
        <v>289</v>
      </c>
      <c r="D343" s="85">
        <v>4.2839547183486718E-2</v>
      </c>
      <c r="E343" s="82">
        <f t="shared" si="25"/>
        <v>4.5949077430232424E-2</v>
      </c>
      <c r="F343" s="82">
        <f t="shared" si="26"/>
        <v>4.5949080000000003E-2</v>
      </c>
      <c r="G343" s="102"/>
      <c r="H343" s="40"/>
      <c r="I343" s="40"/>
      <c r="J343" s="69">
        <f t="shared" si="23"/>
        <v>4.2839547183486718E-2</v>
      </c>
      <c r="K343" s="70">
        <f t="shared" si="24"/>
        <v>3.1095328165132857E-3</v>
      </c>
      <c r="AB343" s="59"/>
      <c r="AH343" s="46"/>
    </row>
    <row r="344" spans="1:34" x14ac:dyDescent="0.35">
      <c r="A344" s="32">
        <v>431</v>
      </c>
      <c r="B344" s="32" t="s">
        <v>417</v>
      </c>
      <c r="C344" s="95">
        <v>431</v>
      </c>
      <c r="D344" s="85">
        <v>3.0642716108561906E-2</v>
      </c>
      <c r="E344" s="82">
        <f t="shared" si="25"/>
        <v>4.5949077430232424E-2</v>
      </c>
      <c r="F344" s="82">
        <f t="shared" si="26"/>
        <v>4.5949080000000003E-2</v>
      </c>
      <c r="G344" s="44" t="s">
        <v>249</v>
      </c>
      <c r="H344" s="40"/>
      <c r="I344" s="40"/>
      <c r="J344" s="69">
        <f t="shared" si="23"/>
        <v>3.0642716108561906E-2</v>
      </c>
      <c r="K344" s="70">
        <f t="shared" si="24"/>
        <v>1.5306363891438097E-2</v>
      </c>
      <c r="AB344" s="59"/>
      <c r="AH344" s="46"/>
    </row>
    <row r="345" spans="1:34" x14ac:dyDescent="0.35">
      <c r="A345" s="32">
        <v>754</v>
      </c>
      <c r="B345" s="32" t="s">
        <v>418</v>
      </c>
      <c r="C345" s="95">
        <v>754</v>
      </c>
      <c r="D345" s="85">
        <v>1.5781925643060891E-2</v>
      </c>
      <c r="E345" s="82">
        <f t="shared" si="25"/>
        <v>2.131129023517812E-2</v>
      </c>
      <c r="F345" s="82">
        <f t="shared" si="26"/>
        <v>2.131129E-2</v>
      </c>
      <c r="G345" s="44"/>
      <c r="H345" s="40"/>
      <c r="I345" s="40"/>
      <c r="J345" s="69">
        <f t="shared" si="23"/>
        <v>1.5781925643060891E-2</v>
      </c>
      <c r="K345" s="70">
        <f t="shared" si="24"/>
        <v>5.5293643569391086E-3</v>
      </c>
      <c r="AB345" s="59"/>
      <c r="AH345" s="46"/>
    </row>
    <row r="346" spans="1:34" x14ac:dyDescent="0.35">
      <c r="A346" s="32">
        <v>531</v>
      </c>
      <c r="B346" s="32" t="s">
        <v>419</v>
      </c>
      <c r="C346" s="95">
        <v>531</v>
      </c>
      <c r="D346" s="85">
        <v>3.0642716108561906E-2</v>
      </c>
      <c r="E346" s="82">
        <f t="shared" si="25"/>
        <v>4.5949077430232424E-2</v>
      </c>
      <c r="F346" s="82">
        <f t="shared" si="26"/>
        <v>4.5949080000000003E-2</v>
      </c>
      <c r="G346" s="44" t="s">
        <v>249</v>
      </c>
      <c r="H346" s="40"/>
      <c r="I346" s="40"/>
      <c r="J346" s="69">
        <f t="shared" si="23"/>
        <v>3.0642716108561906E-2</v>
      </c>
      <c r="K346" s="70">
        <f t="shared" si="24"/>
        <v>1.5306363891438097E-2</v>
      </c>
      <c r="AB346" s="59"/>
      <c r="AH346" s="46"/>
    </row>
    <row r="347" spans="1:34" x14ac:dyDescent="0.35">
      <c r="A347" s="32">
        <v>589</v>
      </c>
      <c r="B347" s="32" t="s">
        <v>420</v>
      </c>
      <c r="C347" s="95">
        <v>589</v>
      </c>
      <c r="D347" s="85">
        <v>8.9783429935025361E-2</v>
      </c>
      <c r="E347" s="82">
        <f t="shared" si="25"/>
        <v>9.2527647580981032E-2</v>
      </c>
      <c r="F347" s="82">
        <f t="shared" si="26"/>
        <v>9.2527650000000003E-2</v>
      </c>
      <c r="G347" s="102"/>
      <c r="H347" s="40"/>
      <c r="I347" s="40"/>
      <c r="J347" s="69">
        <f t="shared" si="23"/>
        <v>8.9783429935025361E-2</v>
      </c>
      <c r="K347" s="70">
        <f t="shared" si="24"/>
        <v>2.7442200649746423E-3</v>
      </c>
      <c r="AB347" s="59"/>
      <c r="AH347" s="46"/>
    </row>
    <row r="348" spans="1:34" x14ac:dyDescent="0.35">
      <c r="A348" s="32">
        <v>731</v>
      </c>
      <c r="B348" s="32" t="s">
        <v>421</v>
      </c>
      <c r="C348" s="95">
        <v>731</v>
      </c>
      <c r="D348" s="85">
        <v>1.3593864313464134E-2</v>
      </c>
      <c r="E348" s="82">
        <f t="shared" si="25"/>
        <v>4.2700346119328457E-2</v>
      </c>
      <c r="F348" s="82">
        <f t="shared" si="26"/>
        <v>4.2700349999999998E-2</v>
      </c>
      <c r="G348" s="44" t="s">
        <v>249</v>
      </c>
      <c r="H348" s="40"/>
      <c r="I348" s="40"/>
      <c r="J348" s="69">
        <f t="shared" si="23"/>
        <v>1.3593864313464134E-2</v>
      </c>
      <c r="K348" s="70">
        <f t="shared" si="24"/>
        <v>2.9106485686535864E-2</v>
      </c>
      <c r="AB348" s="59"/>
      <c r="AH348" s="46"/>
    </row>
    <row r="349" spans="1:34" x14ac:dyDescent="0.35">
      <c r="A349" s="32">
        <v>782</v>
      </c>
      <c r="B349" s="32" t="s">
        <v>422</v>
      </c>
      <c r="C349" s="95">
        <v>782</v>
      </c>
      <c r="D349" s="85">
        <v>2.876390677079543E-2</v>
      </c>
      <c r="E349" s="82">
        <f t="shared" si="25"/>
        <v>4.5949077430232424E-2</v>
      </c>
      <c r="F349" s="82">
        <f t="shared" si="26"/>
        <v>4.5949080000000003E-2</v>
      </c>
      <c r="G349" s="44" t="s">
        <v>249</v>
      </c>
      <c r="H349" s="40"/>
      <c r="I349" s="40"/>
      <c r="J349" s="69">
        <f t="shared" si="23"/>
        <v>2.876390677079543E-2</v>
      </c>
      <c r="K349" s="70">
        <f t="shared" si="24"/>
        <v>1.7185173229204573E-2</v>
      </c>
      <c r="AB349" s="59"/>
      <c r="AH349" s="46"/>
    </row>
    <row r="350" spans="1:34" x14ac:dyDescent="0.35">
      <c r="A350" s="32">
        <v>903</v>
      </c>
      <c r="B350" s="32" t="s">
        <v>423</v>
      </c>
      <c r="C350" s="95">
        <v>903</v>
      </c>
      <c r="D350" s="85">
        <v>2.876390677079543E-2</v>
      </c>
      <c r="E350" s="82">
        <f t="shared" si="25"/>
        <v>4.5949077430232424E-2</v>
      </c>
      <c r="F350" s="82">
        <f t="shared" si="26"/>
        <v>4.5949080000000003E-2</v>
      </c>
      <c r="G350" s="44" t="s">
        <v>249</v>
      </c>
      <c r="H350" s="40"/>
      <c r="I350" s="40"/>
      <c r="J350" s="69">
        <f t="shared" si="23"/>
        <v>2.876390677079543E-2</v>
      </c>
      <c r="K350" s="70">
        <f t="shared" si="24"/>
        <v>1.7185173229204573E-2</v>
      </c>
      <c r="AB350" s="59"/>
      <c r="AH350" s="46"/>
    </row>
    <row r="351" spans="1:34" x14ac:dyDescent="0.35">
      <c r="A351" s="32">
        <v>911</v>
      </c>
      <c r="B351" s="32" t="s">
        <v>424</v>
      </c>
      <c r="C351" s="95">
        <v>911</v>
      </c>
      <c r="D351" s="85">
        <v>2.876390677079543E-2</v>
      </c>
      <c r="E351" s="82">
        <f t="shared" si="25"/>
        <v>4.5949077430232424E-2</v>
      </c>
      <c r="F351" s="82">
        <f t="shared" si="26"/>
        <v>4.5949080000000003E-2</v>
      </c>
      <c r="G351" s="44" t="s">
        <v>249</v>
      </c>
      <c r="H351" s="40"/>
      <c r="I351" s="40"/>
      <c r="J351" s="69">
        <f t="shared" si="23"/>
        <v>2.876390677079543E-2</v>
      </c>
      <c r="K351" s="70">
        <f t="shared" si="24"/>
        <v>1.7185173229204573E-2</v>
      </c>
      <c r="AB351" s="59"/>
      <c r="AH351" s="46"/>
    </row>
    <row r="352" spans="1:34" x14ac:dyDescent="0.35">
      <c r="A352" s="32">
        <v>912</v>
      </c>
      <c r="B352" s="32" t="s">
        <v>425</v>
      </c>
      <c r="C352" s="95">
        <v>912</v>
      </c>
      <c r="D352" s="85">
        <v>2.876390677079543E-2</v>
      </c>
      <c r="E352" s="82">
        <f t="shared" si="25"/>
        <v>4.5949077430232424E-2</v>
      </c>
      <c r="F352" s="82">
        <f t="shared" si="26"/>
        <v>4.5949080000000003E-2</v>
      </c>
      <c r="G352" s="44" t="s">
        <v>249</v>
      </c>
      <c r="H352" s="40"/>
      <c r="I352" s="40"/>
      <c r="J352" s="69">
        <f t="shared" si="23"/>
        <v>2.876390677079543E-2</v>
      </c>
      <c r="K352" s="70">
        <f t="shared" si="24"/>
        <v>1.7185173229204573E-2</v>
      </c>
      <c r="AB352" s="59"/>
      <c r="AH352" s="46"/>
    </row>
    <row r="353" spans="1:34" x14ac:dyDescent="0.35">
      <c r="A353" s="32">
        <v>914</v>
      </c>
      <c r="B353" s="32" t="s">
        <v>426</v>
      </c>
      <c r="C353" s="95">
        <v>914</v>
      </c>
      <c r="D353" s="85">
        <v>2.876390677079543E-2</v>
      </c>
      <c r="E353" s="82">
        <f t="shared" si="25"/>
        <v>4.5949077430232424E-2</v>
      </c>
      <c r="F353" s="82">
        <f t="shared" si="26"/>
        <v>4.5949080000000003E-2</v>
      </c>
      <c r="G353" s="44" t="s">
        <v>249</v>
      </c>
      <c r="H353" s="40"/>
      <c r="I353" s="40"/>
      <c r="J353" s="69">
        <f t="shared" si="23"/>
        <v>2.876390677079543E-2</v>
      </c>
      <c r="K353" s="70">
        <f t="shared" si="24"/>
        <v>1.7185173229204573E-2</v>
      </c>
      <c r="AB353" s="59"/>
      <c r="AH353" s="46"/>
    </row>
    <row r="354" spans="1:34" x14ac:dyDescent="0.35">
      <c r="A354" s="32">
        <v>915</v>
      </c>
      <c r="B354" s="32" t="s">
        <v>427</v>
      </c>
      <c r="C354" s="95">
        <v>915</v>
      </c>
      <c r="D354" s="85">
        <v>2.876390677079543E-2</v>
      </c>
      <c r="E354" s="82">
        <f t="shared" si="25"/>
        <v>4.5949077430232424E-2</v>
      </c>
      <c r="F354" s="82">
        <f t="shared" si="26"/>
        <v>4.5949080000000003E-2</v>
      </c>
      <c r="G354" s="44" t="s">
        <v>249</v>
      </c>
      <c r="H354" s="40"/>
      <c r="I354" s="40"/>
      <c r="J354" s="69">
        <f t="shared" si="23"/>
        <v>2.876390677079543E-2</v>
      </c>
      <c r="K354" s="70">
        <f t="shared" si="24"/>
        <v>1.7185173229204573E-2</v>
      </c>
      <c r="AB354" s="59"/>
      <c r="AH354" s="46"/>
    </row>
    <row r="355" spans="1:34" x14ac:dyDescent="0.35">
      <c r="A355" s="32">
        <v>916</v>
      </c>
      <c r="B355" s="32" t="s">
        <v>428</v>
      </c>
      <c r="C355" s="95">
        <v>916</v>
      </c>
      <c r="D355" s="85">
        <v>2.876390677079543E-2</v>
      </c>
      <c r="E355" s="82">
        <f t="shared" si="25"/>
        <v>4.5949077430232424E-2</v>
      </c>
      <c r="F355" s="82">
        <f t="shared" si="26"/>
        <v>4.5949080000000003E-2</v>
      </c>
      <c r="G355" s="44" t="s">
        <v>249</v>
      </c>
      <c r="H355" s="40"/>
      <c r="I355" s="40"/>
      <c r="J355" s="69">
        <f t="shared" si="23"/>
        <v>2.876390677079543E-2</v>
      </c>
      <c r="K355" s="70">
        <f t="shared" si="24"/>
        <v>1.7185173229204573E-2</v>
      </c>
      <c r="AB355" s="59"/>
      <c r="AH355" s="46"/>
    </row>
    <row r="356" spans="1:34" x14ac:dyDescent="0.35">
      <c r="A356" s="32">
        <v>918</v>
      </c>
      <c r="B356" s="32" t="s">
        <v>429</v>
      </c>
      <c r="C356" s="95">
        <v>918</v>
      </c>
      <c r="D356" s="85">
        <v>2.876390677079543E-2</v>
      </c>
      <c r="E356" s="82">
        <f t="shared" si="25"/>
        <v>4.5949077430232424E-2</v>
      </c>
      <c r="F356" s="82">
        <f t="shared" si="26"/>
        <v>4.5949080000000003E-2</v>
      </c>
      <c r="G356" s="44" t="s">
        <v>249</v>
      </c>
      <c r="H356" s="40"/>
      <c r="I356" s="40"/>
      <c r="J356" s="69">
        <f t="shared" si="23"/>
        <v>2.876390677079543E-2</v>
      </c>
      <c r="K356" s="70">
        <f t="shared" si="24"/>
        <v>1.7185173229204573E-2</v>
      </c>
      <c r="AB356" s="59"/>
      <c r="AH356" s="46"/>
    </row>
    <row r="357" spans="1:34" x14ac:dyDescent="0.35">
      <c r="A357" s="32">
        <v>919</v>
      </c>
      <c r="B357" s="32" t="s">
        <v>430</v>
      </c>
      <c r="C357" s="95">
        <v>919</v>
      </c>
      <c r="D357" s="85">
        <v>2.876390677079543E-2</v>
      </c>
      <c r="E357" s="82">
        <f t="shared" si="25"/>
        <v>4.5949077430232424E-2</v>
      </c>
      <c r="F357" s="82">
        <f t="shared" si="26"/>
        <v>4.5949080000000003E-2</v>
      </c>
      <c r="G357" s="44" t="s">
        <v>249</v>
      </c>
      <c r="H357" s="40"/>
      <c r="I357" s="40"/>
      <c r="J357" s="69">
        <f t="shared" si="23"/>
        <v>2.876390677079543E-2</v>
      </c>
      <c r="K357" s="70">
        <f t="shared" si="24"/>
        <v>1.7185173229204573E-2</v>
      </c>
      <c r="AB357" s="59"/>
      <c r="AH357" s="46"/>
    </row>
    <row r="358" spans="1:34" x14ac:dyDescent="0.35">
      <c r="A358" s="32">
        <v>922</v>
      </c>
      <c r="B358" s="32" t="s">
        <v>431</v>
      </c>
      <c r="C358" s="95">
        <v>922</v>
      </c>
      <c r="D358" s="85">
        <v>2.876390677079543E-2</v>
      </c>
      <c r="E358" s="82">
        <f t="shared" si="25"/>
        <v>4.5949077430232424E-2</v>
      </c>
      <c r="F358" s="82">
        <f t="shared" si="26"/>
        <v>4.5949080000000003E-2</v>
      </c>
      <c r="G358" s="44" t="s">
        <v>249</v>
      </c>
      <c r="H358" s="40"/>
      <c r="I358" s="40"/>
      <c r="J358" s="69">
        <f t="shared" si="23"/>
        <v>2.876390677079543E-2</v>
      </c>
      <c r="K358" s="70">
        <f t="shared" si="24"/>
        <v>1.7185173229204573E-2</v>
      </c>
      <c r="AB358" s="59"/>
      <c r="AH358" s="46"/>
    </row>
    <row r="359" spans="1:34" x14ac:dyDescent="0.35">
      <c r="A359" s="32">
        <v>925</v>
      </c>
      <c r="B359" s="32" t="s">
        <v>432</v>
      </c>
      <c r="C359" s="95">
        <v>925</v>
      </c>
      <c r="D359" s="85">
        <v>2.876390677079543E-2</v>
      </c>
      <c r="E359" s="82">
        <f t="shared" si="25"/>
        <v>4.5949077430232424E-2</v>
      </c>
      <c r="F359" s="82">
        <f t="shared" si="26"/>
        <v>4.5949080000000003E-2</v>
      </c>
      <c r="G359" s="44" t="s">
        <v>249</v>
      </c>
      <c r="H359" s="40"/>
      <c r="I359" s="40"/>
      <c r="J359" s="69">
        <f t="shared" si="23"/>
        <v>2.876390677079543E-2</v>
      </c>
      <c r="K359" s="70">
        <f t="shared" si="24"/>
        <v>1.7185173229204573E-2</v>
      </c>
      <c r="AB359" s="59"/>
      <c r="AH359" s="46"/>
    </row>
    <row r="360" spans="1:34" x14ac:dyDescent="0.35">
      <c r="A360" s="32">
        <v>930</v>
      </c>
      <c r="B360" s="32" t="s">
        <v>433</v>
      </c>
      <c r="C360" s="95">
        <v>930</v>
      </c>
      <c r="D360" s="85">
        <v>2.876390677079543E-2</v>
      </c>
      <c r="E360" s="82">
        <f t="shared" si="25"/>
        <v>4.5949077430232424E-2</v>
      </c>
      <c r="F360" s="82">
        <f t="shared" si="26"/>
        <v>4.5949080000000003E-2</v>
      </c>
      <c r="G360" s="44" t="s">
        <v>249</v>
      </c>
      <c r="H360" s="40"/>
      <c r="I360" s="40"/>
      <c r="J360" s="69">
        <f t="shared" si="23"/>
        <v>2.876390677079543E-2</v>
      </c>
      <c r="K360" s="70">
        <f t="shared" si="24"/>
        <v>1.7185173229204573E-2</v>
      </c>
      <c r="AB360" s="59"/>
      <c r="AH360" s="46"/>
    </row>
    <row r="361" spans="1:34" x14ac:dyDescent="0.35">
      <c r="A361" s="32">
        <v>932</v>
      </c>
      <c r="B361" s="32" t="s">
        <v>434</v>
      </c>
      <c r="C361" s="95">
        <v>932</v>
      </c>
      <c r="D361" s="85">
        <v>2.876390677079543E-2</v>
      </c>
      <c r="E361" s="82">
        <f t="shared" si="25"/>
        <v>4.5949077430232424E-2</v>
      </c>
      <c r="F361" s="82">
        <f t="shared" si="26"/>
        <v>4.5949080000000003E-2</v>
      </c>
      <c r="G361" s="44" t="s">
        <v>249</v>
      </c>
      <c r="H361" s="40"/>
      <c r="I361" s="40"/>
      <c r="J361" s="69">
        <f t="shared" si="23"/>
        <v>2.876390677079543E-2</v>
      </c>
      <c r="K361" s="70">
        <f t="shared" si="24"/>
        <v>1.7185173229204573E-2</v>
      </c>
      <c r="AB361" s="59"/>
      <c r="AH361" s="46"/>
    </row>
    <row r="362" spans="1:34" x14ac:dyDescent="0.35">
      <c r="A362" s="32">
        <v>938</v>
      </c>
      <c r="B362" s="32" t="s">
        <v>435</v>
      </c>
      <c r="C362" s="95">
        <v>938</v>
      </c>
      <c r="D362" s="85">
        <v>2.876390677079543E-2</v>
      </c>
      <c r="E362" s="82">
        <f t="shared" si="25"/>
        <v>4.5949077430232424E-2</v>
      </c>
      <c r="F362" s="82">
        <f t="shared" si="26"/>
        <v>4.5949080000000003E-2</v>
      </c>
      <c r="G362" s="44" t="s">
        <v>249</v>
      </c>
      <c r="H362" s="40"/>
      <c r="I362" s="40"/>
      <c r="J362" s="69">
        <f t="shared" si="23"/>
        <v>2.876390677079543E-2</v>
      </c>
      <c r="K362" s="70">
        <f t="shared" si="24"/>
        <v>1.7185173229204573E-2</v>
      </c>
      <c r="AB362" s="59"/>
      <c r="AH362" s="46"/>
    </row>
    <row r="363" spans="1:34" x14ac:dyDescent="0.35">
      <c r="A363" s="32">
        <v>940</v>
      </c>
      <c r="B363" s="32" t="s">
        <v>436</v>
      </c>
      <c r="C363" s="95">
        <v>940</v>
      </c>
      <c r="D363" s="85">
        <v>2.876390677079543E-2</v>
      </c>
      <c r="E363" s="82">
        <f t="shared" si="25"/>
        <v>4.5949077430232424E-2</v>
      </c>
      <c r="F363" s="82">
        <f t="shared" si="26"/>
        <v>4.5949080000000003E-2</v>
      </c>
      <c r="G363" s="44" t="s">
        <v>249</v>
      </c>
      <c r="H363" s="40"/>
      <c r="I363" s="40"/>
      <c r="J363" s="69">
        <f t="shared" si="23"/>
        <v>2.876390677079543E-2</v>
      </c>
      <c r="K363" s="70">
        <f t="shared" si="24"/>
        <v>1.7185173229204573E-2</v>
      </c>
      <c r="AB363" s="59"/>
      <c r="AH363" s="46"/>
    </row>
    <row r="364" spans="1:34" x14ac:dyDescent="0.35">
      <c r="A364" s="32">
        <v>944</v>
      </c>
      <c r="B364" s="32" t="s">
        <v>437</v>
      </c>
      <c r="C364" s="95">
        <v>944</v>
      </c>
      <c r="D364" s="85">
        <v>2.876390677079543E-2</v>
      </c>
      <c r="E364" s="82">
        <f t="shared" si="25"/>
        <v>4.5949077430232424E-2</v>
      </c>
      <c r="F364" s="82">
        <f t="shared" si="26"/>
        <v>4.5949080000000003E-2</v>
      </c>
      <c r="G364" s="44" t="s">
        <v>249</v>
      </c>
      <c r="H364" s="40"/>
      <c r="I364" s="40"/>
      <c r="J364" s="69">
        <f t="shared" si="23"/>
        <v>2.876390677079543E-2</v>
      </c>
      <c r="K364" s="70">
        <f t="shared" si="24"/>
        <v>1.7185173229204573E-2</v>
      </c>
      <c r="AB364" s="59"/>
      <c r="AH364" s="46"/>
    </row>
    <row r="365" spans="1:34" x14ac:dyDescent="0.35">
      <c r="A365" s="32">
        <v>951</v>
      </c>
      <c r="B365" s="32" t="s">
        <v>438</v>
      </c>
      <c r="C365" s="95">
        <v>951</v>
      </c>
      <c r="D365" s="85">
        <v>2.876390677079543E-2</v>
      </c>
      <c r="E365" s="82">
        <f t="shared" si="25"/>
        <v>4.5949077430232424E-2</v>
      </c>
      <c r="F365" s="82">
        <f t="shared" si="26"/>
        <v>4.5949080000000003E-2</v>
      </c>
      <c r="G365" s="44" t="s">
        <v>249</v>
      </c>
      <c r="H365" s="40"/>
      <c r="I365" s="40"/>
      <c r="J365" s="69">
        <f t="shared" si="23"/>
        <v>2.876390677079543E-2</v>
      </c>
      <c r="K365" s="70">
        <f t="shared" si="24"/>
        <v>1.7185173229204573E-2</v>
      </c>
      <c r="AB365" s="59"/>
      <c r="AH365" s="46"/>
    </row>
    <row r="366" spans="1:34" x14ac:dyDescent="0.35">
      <c r="A366" s="32">
        <v>952</v>
      </c>
      <c r="B366" s="32" t="s">
        <v>439</v>
      </c>
      <c r="C366" s="95">
        <v>952</v>
      </c>
      <c r="D366" s="85">
        <v>2.876390677079543E-2</v>
      </c>
      <c r="E366" s="82">
        <f t="shared" si="25"/>
        <v>4.5949077430232424E-2</v>
      </c>
      <c r="F366" s="82">
        <f t="shared" si="26"/>
        <v>4.5949080000000003E-2</v>
      </c>
      <c r="G366" s="44" t="s">
        <v>249</v>
      </c>
      <c r="H366" s="40"/>
      <c r="I366" s="40"/>
      <c r="J366" s="69">
        <f t="shared" si="23"/>
        <v>2.876390677079543E-2</v>
      </c>
      <c r="K366" s="70">
        <f t="shared" si="24"/>
        <v>1.7185173229204573E-2</v>
      </c>
      <c r="AB366" s="59"/>
      <c r="AH366" s="46"/>
    </row>
    <row r="367" spans="1:34" x14ac:dyDescent="0.35">
      <c r="A367" s="32">
        <v>1185</v>
      </c>
      <c r="B367" s="32" t="s">
        <v>440</v>
      </c>
      <c r="C367" s="95">
        <v>1185</v>
      </c>
      <c r="D367" s="85">
        <v>9.5827778730739888E-3</v>
      </c>
      <c r="E367" s="82">
        <f t="shared" si="25"/>
        <v>4.2700346119328457E-2</v>
      </c>
      <c r="F367" s="82">
        <f t="shared" si="26"/>
        <v>4.2700349999999998E-2</v>
      </c>
      <c r="G367" s="44" t="s">
        <v>249</v>
      </c>
      <c r="H367" s="40"/>
      <c r="I367" s="40"/>
      <c r="J367" s="69">
        <f t="shared" si="23"/>
        <v>9.5827778730739888E-3</v>
      </c>
      <c r="K367" s="70">
        <f t="shared" si="24"/>
        <v>3.3117572126926009E-2</v>
      </c>
      <c r="AB367" s="59"/>
      <c r="AH367" s="46"/>
    </row>
    <row r="368" spans="1:34" x14ac:dyDescent="0.35">
      <c r="A368" s="32">
        <v>1200</v>
      </c>
      <c r="B368" s="32" t="s">
        <v>441</v>
      </c>
      <c r="C368" s="95">
        <v>1200</v>
      </c>
      <c r="D368" s="85">
        <v>9.5827778730739888E-3</v>
      </c>
      <c r="E368" s="82">
        <f t="shared" si="25"/>
        <v>4.2700346119328457E-2</v>
      </c>
      <c r="F368" s="82">
        <f t="shared" si="26"/>
        <v>4.2700349999999998E-2</v>
      </c>
      <c r="G368" s="44" t="s">
        <v>249</v>
      </c>
      <c r="H368" s="40"/>
      <c r="I368" s="40"/>
      <c r="J368" s="69">
        <f t="shared" si="23"/>
        <v>9.5827778730739888E-3</v>
      </c>
      <c r="K368" s="70">
        <f t="shared" si="24"/>
        <v>3.3117572126926009E-2</v>
      </c>
      <c r="AB368" s="59"/>
      <c r="AH368" s="46"/>
    </row>
    <row r="369" spans="1:34" x14ac:dyDescent="0.35">
      <c r="A369" s="32">
        <v>1201</v>
      </c>
      <c r="B369" s="32" t="s">
        <v>442</v>
      </c>
      <c r="C369" s="95">
        <v>1201</v>
      </c>
      <c r="D369" s="85">
        <v>9.5827778730739888E-3</v>
      </c>
      <c r="E369" s="82">
        <f t="shared" si="25"/>
        <v>4.2700346119328457E-2</v>
      </c>
      <c r="F369" s="82">
        <f t="shared" si="26"/>
        <v>4.2700349999999998E-2</v>
      </c>
      <c r="G369" s="44" t="s">
        <v>249</v>
      </c>
      <c r="H369" s="40"/>
      <c r="I369" s="40"/>
      <c r="J369" s="69">
        <f t="shared" si="23"/>
        <v>9.5827778730739888E-3</v>
      </c>
      <c r="K369" s="70">
        <f t="shared" si="24"/>
        <v>3.3117572126926009E-2</v>
      </c>
      <c r="AB369" s="59"/>
      <c r="AH369" s="46"/>
    </row>
    <row r="370" spans="1:34" x14ac:dyDescent="0.35">
      <c r="A370" s="32">
        <v>1327</v>
      </c>
      <c r="B370" s="32" t="s">
        <v>443</v>
      </c>
      <c r="C370" s="95">
        <v>1327</v>
      </c>
      <c r="D370" s="85">
        <v>6.4516490199881486E-3</v>
      </c>
      <c r="E370" s="82">
        <f t="shared" si="25"/>
        <v>4.2700346119328457E-2</v>
      </c>
      <c r="F370" s="82">
        <f t="shared" si="26"/>
        <v>4.2700349999999998E-2</v>
      </c>
      <c r="G370" s="44" t="s">
        <v>249</v>
      </c>
      <c r="H370" s="40"/>
      <c r="I370" s="40"/>
      <c r="J370" s="69">
        <f t="shared" si="23"/>
        <v>6.4516490199881486E-3</v>
      </c>
      <c r="K370" s="70">
        <f t="shared" si="24"/>
        <v>3.6248700980011851E-2</v>
      </c>
      <c r="AB370" s="59"/>
      <c r="AH370" s="46"/>
    </row>
    <row r="371" spans="1:34" x14ac:dyDescent="0.35">
      <c r="A371" s="32">
        <v>1328</v>
      </c>
      <c r="B371" s="32" t="s">
        <v>444</v>
      </c>
      <c r="C371" s="95">
        <v>1328</v>
      </c>
      <c r="D371" s="85">
        <v>1.0062016376403403E-2</v>
      </c>
      <c r="E371" s="82">
        <f t="shared" si="25"/>
        <v>4.2700346119328457E-2</v>
      </c>
      <c r="F371" s="82">
        <f t="shared" si="26"/>
        <v>4.2700349999999998E-2</v>
      </c>
      <c r="G371" s="44" t="s">
        <v>249</v>
      </c>
      <c r="H371" s="40"/>
      <c r="I371" s="40"/>
      <c r="J371" s="69">
        <f t="shared" si="23"/>
        <v>1.0062016376403403E-2</v>
      </c>
      <c r="K371" s="70">
        <f t="shared" si="24"/>
        <v>3.2638333623596597E-2</v>
      </c>
      <c r="AB371" s="59"/>
      <c r="AH371" s="46"/>
    </row>
    <row r="372" spans="1:34" x14ac:dyDescent="0.35">
      <c r="A372" s="32">
        <v>1339</v>
      </c>
      <c r="B372" s="32" t="s">
        <v>445</v>
      </c>
      <c r="C372" s="95">
        <v>1339</v>
      </c>
      <c r="D372" s="85">
        <v>2.4311993606403681E-2</v>
      </c>
      <c r="E372" s="82">
        <f t="shared" si="25"/>
        <v>4.5949077430232424E-2</v>
      </c>
      <c r="F372" s="82">
        <f t="shared" si="26"/>
        <v>4.5949080000000003E-2</v>
      </c>
      <c r="G372" s="44" t="s">
        <v>249</v>
      </c>
      <c r="H372" s="40"/>
      <c r="I372" s="40"/>
      <c r="J372" s="69">
        <f t="shared" si="23"/>
        <v>2.4311993606403681E-2</v>
      </c>
      <c r="K372" s="70">
        <f t="shared" si="24"/>
        <v>2.1637086393596322E-2</v>
      </c>
      <c r="AB372" s="59"/>
      <c r="AH372" s="46"/>
    </row>
    <row r="373" spans="1:34" x14ac:dyDescent="0.35">
      <c r="A373" s="32">
        <v>856</v>
      </c>
      <c r="B373" s="32" t="s">
        <v>446</v>
      </c>
      <c r="C373" s="95">
        <v>856</v>
      </c>
      <c r="D373" s="85">
        <v>9.5827778730739888E-3</v>
      </c>
      <c r="E373" s="82">
        <f t="shared" si="25"/>
        <v>4.2700346119328457E-2</v>
      </c>
      <c r="F373" s="82">
        <f t="shared" si="26"/>
        <v>4.2700349999999998E-2</v>
      </c>
      <c r="G373" s="44" t="s">
        <v>249</v>
      </c>
      <c r="H373" s="40"/>
      <c r="I373" s="40"/>
      <c r="J373" s="69">
        <f t="shared" si="23"/>
        <v>9.5827778730739888E-3</v>
      </c>
      <c r="K373" s="70">
        <f t="shared" si="24"/>
        <v>3.3117572126926009E-2</v>
      </c>
      <c r="AB373" s="59"/>
      <c r="AH373" s="46"/>
    </row>
    <row r="374" spans="1:34" x14ac:dyDescent="0.35">
      <c r="A374" s="32">
        <v>709</v>
      </c>
      <c r="B374" s="32" t="s">
        <v>447</v>
      </c>
      <c r="C374" s="95">
        <v>709</v>
      </c>
      <c r="D374" s="85">
        <v>8.7617456275855769E-3</v>
      </c>
      <c r="E374" s="82">
        <f t="shared" si="25"/>
        <v>4.2700346119328457E-2</v>
      </c>
      <c r="F374" s="82">
        <f t="shared" si="26"/>
        <v>4.2700349999999998E-2</v>
      </c>
      <c r="G374" s="44" t="s">
        <v>249</v>
      </c>
      <c r="H374" s="40"/>
      <c r="I374" s="40"/>
      <c r="J374" s="69">
        <f t="shared" si="23"/>
        <v>8.7617456275855769E-3</v>
      </c>
      <c r="K374" s="70">
        <f t="shared" si="24"/>
        <v>3.3938604372414423E-2</v>
      </c>
      <c r="AB374" s="59"/>
      <c r="AH374" s="46"/>
    </row>
    <row r="375" spans="1:34" x14ac:dyDescent="0.35">
      <c r="A375" s="32">
        <v>685</v>
      </c>
      <c r="B375" s="32" t="s">
        <v>448</v>
      </c>
      <c r="C375" s="95">
        <v>685</v>
      </c>
      <c r="D375" s="85">
        <v>1.274271539625558E-2</v>
      </c>
      <c r="E375" s="82">
        <f t="shared" si="25"/>
        <v>4.2700346119328457E-2</v>
      </c>
      <c r="F375" s="82">
        <f t="shared" si="26"/>
        <v>4.2700349999999998E-2</v>
      </c>
      <c r="G375" s="44" t="s">
        <v>249</v>
      </c>
      <c r="H375" s="40"/>
      <c r="I375" s="40"/>
      <c r="J375" s="69">
        <f t="shared" si="23"/>
        <v>1.274271539625558E-2</v>
      </c>
      <c r="K375" s="70">
        <f t="shared" si="24"/>
        <v>2.9957634603744419E-2</v>
      </c>
      <c r="AB375" s="59"/>
      <c r="AH375" s="46"/>
    </row>
    <row r="376" spans="1:34" x14ac:dyDescent="0.35">
      <c r="A376" s="32">
        <v>1345</v>
      </c>
      <c r="B376" s="32" t="s">
        <v>449</v>
      </c>
      <c r="C376" s="95">
        <v>1345</v>
      </c>
      <c r="D376" s="85">
        <v>5.8774079786160047E-2</v>
      </c>
      <c r="E376" s="82">
        <f t="shared" si="25"/>
        <v>6.0819995350133181E-2</v>
      </c>
      <c r="F376" s="82">
        <f t="shared" si="26"/>
        <v>6.0819999999999999E-2</v>
      </c>
      <c r="G376" s="44"/>
      <c r="H376" s="40"/>
      <c r="I376" s="40"/>
      <c r="J376" s="69">
        <f t="shared" si="23"/>
        <v>5.8774079786160047E-2</v>
      </c>
      <c r="K376" s="70">
        <f t="shared" si="24"/>
        <v>2.0459202138399524E-3</v>
      </c>
      <c r="AB376" s="59"/>
      <c r="AH376" s="46"/>
    </row>
    <row r="377" spans="1:34" x14ac:dyDescent="0.35">
      <c r="A377" s="32">
        <v>1346</v>
      </c>
      <c r="B377" s="32" t="s">
        <v>450</v>
      </c>
      <c r="C377" s="95">
        <v>1346</v>
      </c>
      <c r="D377" s="85">
        <v>8.1287784119879226E-3</v>
      </c>
      <c r="E377" s="82">
        <f t="shared" si="25"/>
        <v>4.2700346119328457E-2</v>
      </c>
      <c r="F377" s="82">
        <f t="shared" si="26"/>
        <v>4.2700349999999998E-2</v>
      </c>
      <c r="G377" s="44" t="s">
        <v>249</v>
      </c>
      <c r="H377" s="40"/>
      <c r="I377" s="40"/>
      <c r="J377" s="69">
        <f t="shared" si="23"/>
        <v>8.1287784119879226E-3</v>
      </c>
      <c r="K377" s="70">
        <f t="shared" si="24"/>
        <v>3.4571571588012079E-2</v>
      </c>
      <c r="AB377" s="59"/>
      <c r="AH377" s="46"/>
    </row>
    <row r="378" spans="1:34" x14ac:dyDescent="0.35">
      <c r="A378" s="32">
        <v>1347</v>
      </c>
      <c r="B378" s="32" t="s">
        <v>451</v>
      </c>
      <c r="C378" s="95">
        <v>1347</v>
      </c>
      <c r="D378" s="85">
        <v>2.6561301113463706E-2</v>
      </c>
      <c r="E378" s="82">
        <f t="shared" si="25"/>
        <v>4.5949077430232424E-2</v>
      </c>
      <c r="F378" s="82">
        <f t="shared" si="26"/>
        <v>4.5949080000000003E-2</v>
      </c>
      <c r="G378" s="44" t="s">
        <v>249</v>
      </c>
      <c r="H378" s="40"/>
      <c r="I378" s="40"/>
      <c r="J378" s="69">
        <f t="shared" si="23"/>
        <v>2.6561301113463706E-2</v>
      </c>
      <c r="K378" s="70">
        <f t="shared" si="24"/>
        <v>1.9387778886536297E-2</v>
      </c>
      <c r="AB378" s="59"/>
      <c r="AH378" s="46"/>
    </row>
    <row r="379" spans="1:34" x14ac:dyDescent="0.35">
      <c r="A379" s="32">
        <v>1349</v>
      </c>
      <c r="B379" s="32" t="s">
        <v>452</v>
      </c>
      <c r="C379" s="95">
        <v>1349</v>
      </c>
      <c r="D379" s="85">
        <v>1.2894453990307834E-2</v>
      </c>
      <c r="E379" s="82">
        <f t="shared" si="25"/>
        <v>4.2700346119328457E-2</v>
      </c>
      <c r="F379" s="82">
        <f t="shared" si="26"/>
        <v>4.2700349999999998E-2</v>
      </c>
      <c r="G379" s="44" t="s">
        <v>249</v>
      </c>
      <c r="H379" s="40"/>
      <c r="I379" s="40"/>
      <c r="J379" s="69">
        <f t="shared" si="23"/>
        <v>1.2894453990307834E-2</v>
      </c>
      <c r="K379" s="70">
        <f t="shared" si="24"/>
        <v>2.9805896009692162E-2</v>
      </c>
      <c r="AB379" s="59"/>
      <c r="AH379" s="46"/>
    </row>
    <row r="380" spans="1:34" x14ac:dyDescent="0.35">
      <c r="A380" s="32">
        <v>1350</v>
      </c>
      <c r="B380" s="32" t="s">
        <v>453</v>
      </c>
      <c r="C380" s="95">
        <v>1350</v>
      </c>
      <c r="D380" s="85">
        <v>8.8459537880429002E-3</v>
      </c>
      <c r="E380" s="82">
        <f t="shared" si="25"/>
        <v>4.2700346119328457E-2</v>
      </c>
      <c r="F380" s="82">
        <f t="shared" si="26"/>
        <v>4.2700349999999998E-2</v>
      </c>
      <c r="G380" s="44" t="s">
        <v>249</v>
      </c>
      <c r="H380" s="40"/>
      <c r="I380" s="40"/>
      <c r="J380" s="69">
        <f t="shared" si="23"/>
        <v>8.8459537880429002E-3</v>
      </c>
      <c r="K380" s="70">
        <f t="shared" si="24"/>
        <v>3.38543962119571E-2</v>
      </c>
      <c r="AB380" s="59"/>
      <c r="AH380" s="46"/>
    </row>
    <row r="381" spans="1:34" x14ac:dyDescent="0.35">
      <c r="A381" s="32">
        <v>1351</v>
      </c>
      <c r="B381" s="32" t="s">
        <v>454</v>
      </c>
      <c r="C381" s="95">
        <v>1351</v>
      </c>
      <c r="D381" s="85">
        <v>1.4391574903418653E-2</v>
      </c>
      <c r="E381" s="82">
        <f t="shared" si="25"/>
        <v>4.2700346119328457E-2</v>
      </c>
      <c r="F381" s="82">
        <f t="shared" si="26"/>
        <v>4.2700349999999998E-2</v>
      </c>
      <c r="G381" s="44" t="s">
        <v>249</v>
      </c>
      <c r="H381" s="40"/>
      <c r="I381" s="40"/>
      <c r="J381" s="69">
        <f t="shared" si="23"/>
        <v>1.4391574903418653E-2</v>
      </c>
      <c r="K381" s="70">
        <f t="shared" si="24"/>
        <v>2.8308775096581345E-2</v>
      </c>
      <c r="AB381" s="59"/>
      <c r="AH381" s="46"/>
    </row>
    <row r="382" spans="1:34" x14ac:dyDescent="0.35">
      <c r="A382" s="32">
        <v>1352</v>
      </c>
      <c r="B382" s="32" t="s">
        <v>455</v>
      </c>
      <c r="C382" s="95">
        <v>1352</v>
      </c>
      <c r="D382" s="85">
        <v>6.1436804166312515E-3</v>
      </c>
      <c r="E382" s="82">
        <f t="shared" si="25"/>
        <v>4.2700346119328457E-2</v>
      </c>
      <c r="F382" s="82">
        <f t="shared" si="26"/>
        <v>4.2700349999999998E-2</v>
      </c>
      <c r="G382" s="44" t="s">
        <v>249</v>
      </c>
      <c r="H382" s="40"/>
      <c r="I382" s="40"/>
      <c r="J382" s="69">
        <f t="shared" si="23"/>
        <v>6.1436804166312515E-3</v>
      </c>
      <c r="K382" s="70">
        <f t="shared" si="24"/>
        <v>3.6556669583368749E-2</v>
      </c>
      <c r="AB382" s="59"/>
      <c r="AH382" s="46"/>
    </row>
    <row r="383" spans="1:34" x14ac:dyDescent="0.35">
      <c r="A383" s="32">
        <v>1353</v>
      </c>
      <c r="B383" s="32" t="s">
        <v>456</v>
      </c>
      <c r="C383" s="95">
        <v>1353</v>
      </c>
      <c r="D383" s="85">
        <v>5.8774079786160047E-2</v>
      </c>
      <c r="E383" s="82">
        <f t="shared" si="25"/>
        <v>6.0819995350133181E-2</v>
      </c>
      <c r="F383" s="82">
        <f t="shared" si="26"/>
        <v>6.0819999999999999E-2</v>
      </c>
      <c r="G383" s="44"/>
      <c r="H383" s="40"/>
      <c r="I383" s="40"/>
      <c r="J383" s="69">
        <f t="shared" si="23"/>
        <v>5.8774079786160047E-2</v>
      </c>
      <c r="K383" s="70">
        <f t="shared" si="24"/>
        <v>2.0459202138399524E-3</v>
      </c>
      <c r="AB383" s="59"/>
      <c r="AH383" s="46"/>
    </row>
    <row r="384" spans="1:34" x14ac:dyDescent="0.35">
      <c r="A384" s="32">
        <v>1354</v>
      </c>
      <c r="B384" s="32" t="s">
        <v>457</v>
      </c>
      <c r="C384" s="95">
        <v>1354</v>
      </c>
      <c r="D384" s="85">
        <v>1.2349097339502221E-2</v>
      </c>
      <c r="E384" s="82">
        <f t="shared" si="25"/>
        <v>4.2700346119328457E-2</v>
      </c>
      <c r="F384" s="82">
        <f t="shared" si="26"/>
        <v>4.2700349999999998E-2</v>
      </c>
      <c r="G384" s="44" t="s">
        <v>249</v>
      </c>
      <c r="H384" s="40"/>
      <c r="I384" s="40"/>
      <c r="J384" s="69">
        <f t="shared" ref="J384:J447" si="27">+D384</f>
        <v>1.2349097339502221E-2</v>
      </c>
      <c r="K384" s="70">
        <f t="shared" ref="K384:K447" si="28">F384-J384</f>
        <v>3.0351252660497777E-2</v>
      </c>
      <c r="AB384" s="59"/>
      <c r="AH384" s="46"/>
    </row>
    <row r="385" spans="1:34" x14ac:dyDescent="0.35">
      <c r="A385" s="32">
        <v>1355</v>
      </c>
      <c r="B385" s="32" t="s">
        <v>458</v>
      </c>
      <c r="C385" s="95">
        <v>1355</v>
      </c>
      <c r="D385" s="85">
        <v>3.5934219155730675E-2</v>
      </c>
      <c r="E385" s="82">
        <f t="shared" si="25"/>
        <v>4.5949077430232424E-2</v>
      </c>
      <c r="F385" s="82">
        <f t="shared" si="26"/>
        <v>4.5949080000000003E-2</v>
      </c>
      <c r="G385" s="44" t="s">
        <v>249</v>
      </c>
      <c r="H385" s="40"/>
      <c r="I385" s="40"/>
      <c r="J385" s="69">
        <f t="shared" si="27"/>
        <v>3.5934219155730675E-2</v>
      </c>
      <c r="K385" s="70">
        <f t="shared" si="28"/>
        <v>1.0014860844269328E-2</v>
      </c>
      <c r="AB385" s="59"/>
      <c r="AH385" s="46"/>
    </row>
    <row r="386" spans="1:34" x14ac:dyDescent="0.35">
      <c r="A386" s="32">
        <v>1356</v>
      </c>
      <c r="B386" s="32" t="s">
        <v>459</v>
      </c>
      <c r="C386" s="95">
        <v>1356</v>
      </c>
      <c r="D386" s="85">
        <v>2.2625644516099566E-2</v>
      </c>
      <c r="E386" s="82">
        <f t="shared" si="25"/>
        <v>4.5949077430232424E-2</v>
      </c>
      <c r="F386" s="82">
        <f t="shared" si="26"/>
        <v>4.5949080000000003E-2</v>
      </c>
      <c r="G386" s="44" t="s">
        <v>249</v>
      </c>
      <c r="H386" s="40"/>
      <c r="I386" s="40"/>
      <c r="J386" s="69">
        <f t="shared" si="27"/>
        <v>2.2625644516099566E-2</v>
      </c>
      <c r="K386" s="70">
        <f t="shared" si="28"/>
        <v>2.3323435483900437E-2</v>
      </c>
      <c r="AB386" s="59"/>
      <c r="AH386" s="46"/>
    </row>
    <row r="387" spans="1:34" x14ac:dyDescent="0.35">
      <c r="A387" s="32">
        <v>1357</v>
      </c>
      <c r="B387" s="32" t="s">
        <v>460</v>
      </c>
      <c r="C387" s="95">
        <v>1357</v>
      </c>
      <c r="D387" s="85">
        <v>4.6039746207750087E-2</v>
      </c>
      <c r="E387" s="82">
        <f t="shared" ref="E387:E450" si="29">IF(AND(G387="X",D387&lt;$N$17),VLOOKUP(D387,$N$7:$Q$51,4,1),IF(D387&lt;$N$17,VLOOKUP(D387,$N$7:$P$51,3,1),IF(G387="X",VLOOKUP(D387,$N$7:$R$51,4,1),VLOOKUP(D387,$N$7:$R$51,3,1))))</f>
        <v>5.8774079786160047E-2</v>
      </c>
      <c r="F387" s="82">
        <f t="shared" ref="F387:F450" si="30">ROUND(E387,8)</f>
        <v>5.8774079999999999E-2</v>
      </c>
      <c r="G387" s="44"/>
      <c r="H387" s="40"/>
      <c r="I387" s="40"/>
      <c r="J387" s="69">
        <f t="shared" si="27"/>
        <v>4.6039746207750087E-2</v>
      </c>
      <c r="K387" s="70">
        <f t="shared" si="28"/>
        <v>1.2734333792249912E-2</v>
      </c>
      <c r="AB387" s="59"/>
      <c r="AH387" s="46"/>
    </row>
    <row r="388" spans="1:34" x14ac:dyDescent="0.35">
      <c r="A388" s="32">
        <v>1358</v>
      </c>
      <c r="B388" s="32" t="s">
        <v>461</v>
      </c>
      <c r="C388" s="95">
        <v>1358</v>
      </c>
      <c r="D388" s="85">
        <v>2.1104725734034012E-2</v>
      </c>
      <c r="E388" s="82">
        <f t="shared" si="29"/>
        <v>4.2700346119328457E-2</v>
      </c>
      <c r="F388" s="82">
        <f t="shared" si="30"/>
        <v>4.2700349999999998E-2</v>
      </c>
      <c r="G388" s="44" t="s">
        <v>249</v>
      </c>
      <c r="H388" s="40"/>
      <c r="I388" s="40"/>
      <c r="J388" s="69">
        <f t="shared" si="27"/>
        <v>2.1104725734034012E-2</v>
      </c>
      <c r="K388" s="70">
        <f t="shared" si="28"/>
        <v>2.1595624265965986E-2</v>
      </c>
      <c r="AB388" s="59"/>
      <c r="AH388" s="46"/>
    </row>
    <row r="389" spans="1:34" x14ac:dyDescent="0.35">
      <c r="A389" s="32">
        <v>1359</v>
      </c>
      <c r="B389" s="32" t="s">
        <v>462</v>
      </c>
      <c r="C389" s="95">
        <v>1359</v>
      </c>
      <c r="D389" s="85">
        <v>5.99024550196086E-3</v>
      </c>
      <c r="E389" s="82">
        <f t="shared" si="29"/>
        <v>4.2700346119328457E-2</v>
      </c>
      <c r="F389" s="82">
        <f t="shared" si="30"/>
        <v>4.2700349999999998E-2</v>
      </c>
      <c r="G389" s="44" t="s">
        <v>249</v>
      </c>
      <c r="H389" s="40"/>
      <c r="I389" s="40"/>
      <c r="J389" s="69">
        <f t="shared" si="27"/>
        <v>5.99024550196086E-3</v>
      </c>
      <c r="K389" s="70">
        <f t="shared" si="28"/>
        <v>3.6710104498039138E-2</v>
      </c>
      <c r="AB389" s="59"/>
      <c r="AH389" s="46"/>
    </row>
    <row r="390" spans="1:34" x14ac:dyDescent="0.35">
      <c r="A390" s="32">
        <v>1360</v>
      </c>
      <c r="B390" s="32" t="s">
        <v>463</v>
      </c>
      <c r="C390" s="95">
        <v>1360</v>
      </c>
      <c r="D390" s="85">
        <v>8.6640816582665755E-3</v>
      </c>
      <c r="E390" s="82">
        <f t="shared" si="29"/>
        <v>4.2700346119328457E-2</v>
      </c>
      <c r="F390" s="82">
        <f t="shared" si="30"/>
        <v>4.2700349999999998E-2</v>
      </c>
      <c r="G390" s="44" t="s">
        <v>249</v>
      </c>
      <c r="H390" s="40"/>
      <c r="I390" s="40"/>
      <c r="J390" s="69">
        <f t="shared" si="27"/>
        <v>8.6640816582665755E-3</v>
      </c>
      <c r="K390" s="70">
        <f t="shared" si="28"/>
        <v>3.4036268341733421E-2</v>
      </c>
      <c r="AB390" s="59"/>
      <c r="AH390" s="46"/>
    </row>
    <row r="391" spans="1:34" x14ac:dyDescent="0.35">
      <c r="A391" s="32">
        <v>1361</v>
      </c>
      <c r="B391" s="32" t="s">
        <v>464</v>
      </c>
      <c r="C391" s="95">
        <v>1361</v>
      </c>
      <c r="D391" s="85">
        <v>7.6054167360662473E-3</v>
      </c>
      <c r="E391" s="82">
        <f t="shared" si="29"/>
        <v>4.2700346119328457E-2</v>
      </c>
      <c r="F391" s="82">
        <f t="shared" si="30"/>
        <v>4.2700349999999998E-2</v>
      </c>
      <c r="G391" s="44" t="s">
        <v>249</v>
      </c>
      <c r="H391" s="40"/>
      <c r="I391" s="40"/>
      <c r="J391" s="69">
        <f t="shared" si="27"/>
        <v>7.6054167360662473E-3</v>
      </c>
      <c r="K391" s="70">
        <f t="shared" si="28"/>
        <v>3.5094933263933752E-2</v>
      </c>
      <c r="AB391" s="59"/>
      <c r="AH391" s="46"/>
    </row>
    <row r="392" spans="1:34" x14ac:dyDescent="0.35">
      <c r="A392" s="32">
        <v>1362</v>
      </c>
      <c r="B392" s="32" t="s">
        <v>465</v>
      </c>
      <c r="C392" s="95">
        <v>1362</v>
      </c>
      <c r="D392" s="85">
        <v>1.3325249318815147E-2</v>
      </c>
      <c r="E392" s="82">
        <f t="shared" si="29"/>
        <v>4.2700346119328457E-2</v>
      </c>
      <c r="F392" s="82">
        <f t="shared" si="30"/>
        <v>4.2700349999999998E-2</v>
      </c>
      <c r="G392" s="44" t="s">
        <v>249</v>
      </c>
      <c r="H392" s="40"/>
      <c r="I392" s="40"/>
      <c r="J392" s="69">
        <f t="shared" si="27"/>
        <v>1.3325249318815147E-2</v>
      </c>
      <c r="K392" s="70">
        <f t="shared" si="28"/>
        <v>2.9375100681184853E-2</v>
      </c>
      <c r="AB392" s="59"/>
      <c r="AH392" s="46"/>
    </row>
    <row r="393" spans="1:34" x14ac:dyDescent="0.35">
      <c r="A393" s="32">
        <v>1366</v>
      </c>
      <c r="B393" s="32" t="s">
        <v>466</v>
      </c>
      <c r="C393" s="95">
        <v>1366</v>
      </c>
      <c r="D393" s="85">
        <v>1.4877069482607412E-2</v>
      </c>
      <c r="E393" s="82">
        <f t="shared" si="29"/>
        <v>4.2700346119328457E-2</v>
      </c>
      <c r="F393" s="82">
        <f t="shared" si="30"/>
        <v>4.2700349999999998E-2</v>
      </c>
      <c r="G393" s="44" t="s">
        <v>249</v>
      </c>
      <c r="H393" s="40"/>
      <c r="I393" s="40"/>
      <c r="J393" s="69">
        <f t="shared" si="27"/>
        <v>1.4877069482607412E-2</v>
      </c>
      <c r="K393" s="70">
        <f t="shared" si="28"/>
        <v>2.7823280517392586E-2</v>
      </c>
      <c r="AB393" s="59"/>
      <c r="AH393" s="46"/>
    </row>
    <row r="394" spans="1:34" x14ac:dyDescent="0.35">
      <c r="A394" s="32">
        <v>1367</v>
      </c>
      <c r="B394" s="32" t="s">
        <v>467</v>
      </c>
      <c r="C394" s="95">
        <v>1367</v>
      </c>
      <c r="D394" s="85">
        <v>6.7991275664313284E-3</v>
      </c>
      <c r="E394" s="82">
        <f t="shared" si="29"/>
        <v>4.2700346119328457E-2</v>
      </c>
      <c r="F394" s="82">
        <f t="shared" si="30"/>
        <v>4.2700349999999998E-2</v>
      </c>
      <c r="G394" s="44" t="s">
        <v>249</v>
      </c>
      <c r="H394" s="40"/>
      <c r="I394" s="40"/>
      <c r="J394" s="69">
        <f t="shared" si="27"/>
        <v>6.7991275664313284E-3</v>
      </c>
      <c r="K394" s="70">
        <f t="shared" si="28"/>
        <v>3.5901222433568671E-2</v>
      </c>
      <c r="AB394" s="59"/>
      <c r="AH394" s="46"/>
    </row>
    <row r="395" spans="1:34" x14ac:dyDescent="0.35">
      <c r="A395" s="32">
        <v>1368</v>
      </c>
      <c r="B395" s="32" t="s">
        <v>468</v>
      </c>
      <c r="C395" s="95">
        <v>1368</v>
      </c>
      <c r="D395" s="85">
        <v>6.4505863951578521E-3</v>
      </c>
      <c r="E395" s="82">
        <f t="shared" si="29"/>
        <v>4.2700346119328457E-2</v>
      </c>
      <c r="F395" s="82">
        <f t="shared" si="30"/>
        <v>4.2700349999999998E-2</v>
      </c>
      <c r="G395" s="44" t="s">
        <v>249</v>
      </c>
      <c r="H395" s="40"/>
      <c r="I395" s="40"/>
      <c r="J395" s="69">
        <f t="shared" si="27"/>
        <v>6.4505863951578521E-3</v>
      </c>
      <c r="K395" s="70">
        <f t="shared" si="28"/>
        <v>3.6249763604842146E-2</v>
      </c>
      <c r="AB395" s="59"/>
      <c r="AH395" s="46"/>
    </row>
    <row r="396" spans="1:34" x14ac:dyDescent="0.35">
      <c r="A396" s="32">
        <v>1370</v>
      </c>
      <c r="B396" s="32" t="s">
        <v>469</v>
      </c>
      <c r="C396" s="95">
        <v>1370</v>
      </c>
      <c r="D396" s="85">
        <v>6.8384910698263204E-3</v>
      </c>
      <c r="E396" s="82">
        <f t="shared" si="29"/>
        <v>4.2700346119328457E-2</v>
      </c>
      <c r="F396" s="82">
        <f t="shared" si="30"/>
        <v>4.2700349999999998E-2</v>
      </c>
      <c r="G396" s="44" t="s">
        <v>249</v>
      </c>
      <c r="H396" s="40"/>
      <c r="I396" s="40"/>
      <c r="J396" s="69">
        <f t="shared" si="27"/>
        <v>6.8384910698263204E-3</v>
      </c>
      <c r="K396" s="70">
        <f t="shared" si="28"/>
        <v>3.5861858930173678E-2</v>
      </c>
      <c r="AB396" s="59"/>
      <c r="AH396" s="46"/>
    </row>
    <row r="397" spans="1:34" x14ac:dyDescent="0.35">
      <c r="A397" s="32">
        <v>1371</v>
      </c>
      <c r="B397" s="32" t="s">
        <v>470</v>
      </c>
      <c r="C397" s="95">
        <v>1371</v>
      </c>
      <c r="D397" s="85">
        <v>2.8763819814015407E-2</v>
      </c>
      <c r="E397" s="82">
        <f t="shared" si="29"/>
        <v>4.5949077430232424E-2</v>
      </c>
      <c r="F397" s="82">
        <f t="shared" si="30"/>
        <v>4.5949080000000003E-2</v>
      </c>
      <c r="G397" s="44" t="s">
        <v>249</v>
      </c>
      <c r="H397" s="40"/>
      <c r="I397" s="40"/>
      <c r="J397" s="69">
        <f t="shared" si="27"/>
        <v>2.8763819814015407E-2</v>
      </c>
      <c r="K397" s="70">
        <f t="shared" si="28"/>
        <v>1.7185260185984597E-2</v>
      </c>
      <c r="AB397" s="59"/>
      <c r="AH397" s="46"/>
    </row>
    <row r="398" spans="1:34" x14ac:dyDescent="0.35">
      <c r="A398" s="32">
        <v>1373</v>
      </c>
      <c r="B398" s="32" t="s">
        <v>471</v>
      </c>
      <c r="C398" s="95">
        <v>1373</v>
      </c>
      <c r="D398" s="85">
        <v>1.8462470467109485E-2</v>
      </c>
      <c r="E398" s="82">
        <f t="shared" si="29"/>
        <v>4.2700346119328457E-2</v>
      </c>
      <c r="F398" s="82">
        <f t="shared" si="30"/>
        <v>4.2700349999999998E-2</v>
      </c>
      <c r="G398" s="44" t="s">
        <v>249</v>
      </c>
      <c r="H398" s="40"/>
      <c r="I398" s="40"/>
      <c r="J398" s="69">
        <f t="shared" si="27"/>
        <v>1.8462470467109485E-2</v>
      </c>
      <c r="K398" s="70">
        <f t="shared" si="28"/>
        <v>2.4237879532890513E-2</v>
      </c>
      <c r="AB398" s="59"/>
      <c r="AH398" s="46"/>
    </row>
    <row r="399" spans="1:34" x14ac:dyDescent="0.35">
      <c r="A399" s="32">
        <v>1374</v>
      </c>
      <c r="B399" s="32" t="s">
        <v>472</v>
      </c>
      <c r="C399" s="95">
        <v>1374</v>
      </c>
      <c r="D399" s="85">
        <v>1.1986957621967069E-2</v>
      </c>
      <c r="E399" s="82">
        <f t="shared" si="29"/>
        <v>4.2700346119328457E-2</v>
      </c>
      <c r="F399" s="82">
        <f t="shared" si="30"/>
        <v>4.2700349999999998E-2</v>
      </c>
      <c r="G399" s="44" t="s">
        <v>249</v>
      </c>
      <c r="H399" s="40"/>
      <c r="I399" s="40"/>
      <c r="J399" s="69">
        <f t="shared" si="27"/>
        <v>1.1986957621967069E-2</v>
      </c>
      <c r="K399" s="70">
        <f t="shared" si="28"/>
        <v>3.071339237803293E-2</v>
      </c>
      <c r="AB399" s="59"/>
      <c r="AH399" s="46"/>
    </row>
    <row r="400" spans="1:34" x14ac:dyDescent="0.35">
      <c r="A400" s="32">
        <v>1375</v>
      </c>
      <c r="B400" s="32" t="s">
        <v>473</v>
      </c>
      <c r="C400" s="95">
        <v>1375</v>
      </c>
      <c r="D400" s="85">
        <v>3.0657902781323805E-2</v>
      </c>
      <c r="E400" s="82">
        <f t="shared" si="29"/>
        <v>4.5949077430232424E-2</v>
      </c>
      <c r="F400" s="82">
        <f t="shared" si="30"/>
        <v>4.5949080000000003E-2</v>
      </c>
      <c r="G400" s="44" t="s">
        <v>249</v>
      </c>
      <c r="H400" s="40"/>
      <c r="I400" s="40"/>
      <c r="J400" s="69">
        <f t="shared" si="27"/>
        <v>3.0657902781323805E-2</v>
      </c>
      <c r="K400" s="70">
        <f t="shared" si="28"/>
        <v>1.5291177218676198E-2</v>
      </c>
      <c r="AB400" s="59"/>
      <c r="AH400" s="46"/>
    </row>
    <row r="401" spans="1:34" x14ac:dyDescent="0.35">
      <c r="A401" s="32">
        <v>66</v>
      </c>
      <c r="B401" s="32" t="s">
        <v>474</v>
      </c>
      <c r="C401" s="95">
        <v>66</v>
      </c>
      <c r="D401" s="85">
        <v>0.1005315909056259</v>
      </c>
      <c r="E401" s="82">
        <f t="shared" si="29"/>
        <v>0.10864932133690848</v>
      </c>
      <c r="F401" s="82">
        <f t="shared" si="30"/>
        <v>0.10864931999999999</v>
      </c>
      <c r="G401" s="44"/>
      <c r="H401" s="40"/>
      <c r="I401" s="40"/>
      <c r="J401" s="69">
        <f t="shared" si="27"/>
        <v>0.1005315909056259</v>
      </c>
      <c r="K401" s="70">
        <f t="shared" si="28"/>
        <v>8.117729094374096E-3</v>
      </c>
      <c r="AB401" s="59"/>
      <c r="AH401" s="46"/>
    </row>
    <row r="402" spans="1:34" x14ac:dyDescent="0.35">
      <c r="A402" s="32">
        <v>290</v>
      </c>
      <c r="B402" s="32" t="s">
        <v>475</v>
      </c>
      <c r="C402" s="95">
        <v>290</v>
      </c>
      <c r="D402" s="85">
        <v>2.1999220527299777E-2</v>
      </c>
      <c r="E402" s="82">
        <f t="shared" si="29"/>
        <v>3.9664042772694842E-2</v>
      </c>
      <c r="F402" s="82">
        <f t="shared" si="30"/>
        <v>3.9664039999999998E-2</v>
      </c>
      <c r="G402" s="44"/>
      <c r="H402" s="40"/>
      <c r="I402" s="40"/>
      <c r="J402" s="69">
        <f t="shared" si="27"/>
        <v>2.1999220527299777E-2</v>
      </c>
      <c r="K402" s="70">
        <f t="shared" si="28"/>
        <v>1.7664819472700221E-2</v>
      </c>
      <c r="AB402" s="59"/>
      <c r="AH402" s="46"/>
    </row>
    <row r="403" spans="1:34" x14ac:dyDescent="0.35">
      <c r="A403" s="32">
        <v>471</v>
      </c>
      <c r="B403" s="32" t="s">
        <v>476</v>
      </c>
      <c r="C403" s="95">
        <v>471</v>
      </c>
      <c r="D403" s="85">
        <v>1.239085704267214E-2</v>
      </c>
      <c r="E403" s="82">
        <f t="shared" si="29"/>
        <v>4.2700346119328457E-2</v>
      </c>
      <c r="F403" s="82">
        <f t="shared" si="30"/>
        <v>4.2700349999999998E-2</v>
      </c>
      <c r="G403" s="44" t="s">
        <v>249</v>
      </c>
      <c r="H403" s="40"/>
      <c r="I403" s="40"/>
      <c r="J403" s="69">
        <f t="shared" si="27"/>
        <v>1.239085704267214E-2</v>
      </c>
      <c r="K403" s="70">
        <f t="shared" si="28"/>
        <v>3.0309492957327856E-2</v>
      </c>
      <c r="AB403" s="59"/>
      <c r="AH403" s="46"/>
    </row>
    <row r="404" spans="1:34" x14ac:dyDescent="0.35">
      <c r="A404" s="32">
        <v>523</v>
      </c>
      <c r="B404" s="32" t="s">
        <v>78</v>
      </c>
      <c r="C404" s="95">
        <v>523</v>
      </c>
      <c r="D404" s="85">
        <v>3.9455013807914073E-2</v>
      </c>
      <c r="E404" s="82">
        <f t="shared" si="29"/>
        <v>3.9664042772694842E-2</v>
      </c>
      <c r="F404" s="82">
        <f t="shared" si="30"/>
        <v>3.9664039999999998E-2</v>
      </c>
      <c r="G404" s="44"/>
      <c r="H404" s="40"/>
      <c r="I404" s="40"/>
      <c r="J404" s="69">
        <f t="shared" si="27"/>
        <v>3.9455013807914073E-2</v>
      </c>
      <c r="K404" s="70">
        <f t="shared" si="28"/>
        <v>2.090261920859246E-4</v>
      </c>
      <c r="AB404" s="59"/>
      <c r="AH404" s="46"/>
    </row>
    <row r="405" spans="1:34" x14ac:dyDescent="0.35">
      <c r="A405" s="32">
        <v>1208</v>
      </c>
      <c r="B405" s="32" t="s">
        <v>372</v>
      </c>
      <c r="C405" s="95">
        <v>1208</v>
      </c>
      <c r="D405" s="85">
        <v>4.9911712166375135E-3</v>
      </c>
      <c r="E405" s="82">
        <f t="shared" si="29"/>
        <v>4.2700346119328457E-2</v>
      </c>
      <c r="F405" s="82">
        <f t="shared" si="30"/>
        <v>4.2700349999999998E-2</v>
      </c>
      <c r="G405" s="44" t="s">
        <v>249</v>
      </c>
      <c r="H405" s="40"/>
      <c r="I405" s="40"/>
      <c r="J405" s="69">
        <f t="shared" si="27"/>
        <v>4.9911712166375135E-3</v>
      </c>
      <c r="K405" s="70">
        <f t="shared" si="28"/>
        <v>3.7709178783362482E-2</v>
      </c>
      <c r="AB405" s="59"/>
      <c r="AH405" s="46"/>
    </row>
    <row r="406" spans="1:34" x14ac:dyDescent="0.35">
      <c r="A406" s="32">
        <v>1344</v>
      </c>
      <c r="B406" s="32" t="s">
        <v>477</v>
      </c>
      <c r="C406" s="95">
        <v>1344</v>
      </c>
      <c r="D406" s="85">
        <v>5.8774079786160047E-2</v>
      </c>
      <c r="E406" s="82">
        <f t="shared" si="29"/>
        <v>6.0819995350133181E-2</v>
      </c>
      <c r="F406" s="82">
        <f t="shared" si="30"/>
        <v>6.0819999999999999E-2</v>
      </c>
      <c r="G406" s="44"/>
      <c r="H406" s="40"/>
      <c r="I406" s="40"/>
      <c r="J406" s="69">
        <f t="shared" si="27"/>
        <v>5.8774079786160047E-2</v>
      </c>
      <c r="K406" s="70">
        <f t="shared" si="28"/>
        <v>2.0459202138399524E-3</v>
      </c>
      <c r="AB406" s="59"/>
      <c r="AH406" s="46"/>
    </row>
    <row r="407" spans="1:34" x14ac:dyDescent="0.35">
      <c r="A407" s="32">
        <v>1500</v>
      </c>
      <c r="B407" s="32" t="s">
        <v>478</v>
      </c>
      <c r="C407" s="95">
        <v>1500</v>
      </c>
      <c r="D407" s="85">
        <v>9.3020247304103666E-3</v>
      </c>
      <c r="E407" s="82">
        <f t="shared" si="29"/>
        <v>2.131129023517812E-2</v>
      </c>
      <c r="F407" s="82">
        <f t="shared" si="30"/>
        <v>2.131129E-2</v>
      </c>
      <c r="G407" s="44"/>
      <c r="H407" s="40"/>
      <c r="I407" s="40"/>
      <c r="J407" s="69">
        <f t="shared" si="27"/>
        <v>9.3020247304103666E-3</v>
      </c>
      <c r="K407" s="70">
        <f t="shared" si="28"/>
        <v>1.2009265269589633E-2</v>
      </c>
      <c r="AB407" s="59"/>
      <c r="AH407" s="46"/>
    </row>
    <row r="408" spans="1:34" x14ac:dyDescent="0.35">
      <c r="A408" s="32">
        <v>1512</v>
      </c>
      <c r="B408" s="32" t="s">
        <v>479</v>
      </c>
      <c r="C408" s="95">
        <v>1512</v>
      </c>
      <c r="D408" s="85">
        <v>5.8774079786160047E-2</v>
      </c>
      <c r="E408" s="82">
        <f t="shared" si="29"/>
        <v>6.0819995350133181E-2</v>
      </c>
      <c r="F408" s="82">
        <f t="shared" si="30"/>
        <v>6.0819999999999999E-2</v>
      </c>
      <c r="G408" s="44"/>
      <c r="H408" s="40"/>
      <c r="I408" s="40"/>
      <c r="J408" s="69">
        <f t="shared" si="27"/>
        <v>5.8774079786160047E-2</v>
      </c>
      <c r="K408" s="70">
        <f t="shared" si="28"/>
        <v>2.0459202138399524E-3</v>
      </c>
      <c r="AB408" s="59"/>
      <c r="AH408" s="46"/>
    </row>
    <row r="409" spans="1:34" x14ac:dyDescent="0.35">
      <c r="A409" s="32">
        <v>1514</v>
      </c>
      <c r="B409" s="32" t="s">
        <v>480</v>
      </c>
      <c r="C409" s="95">
        <v>1514</v>
      </c>
      <c r="D409" s="86">
        <v>1.8462470467109485E-2</v>
      </c>
      <c r="E409" s="82">
        <f t="shared" si="29"/>
        <v>4.2700346119328457E-2</v>
      </c>
      <c r="F409" s="82">
        <f t="shared" si="30"/>
        <v>4.2700349999999998E-2</v>
      </c>
      <c r="G409" s="44" t="s">
        <v>249</v>
      </c>
      <c r="H409" s="40"/>
      <c r="I409" s="40"/>
      <c r="J409" s="69">
        <f t="shared" si="27"/>
        <v>1.8462470467109485E-2</v>
      </c>
      <c r="K409" s="70">
        <f t="shared" si="28"/>
        <v>2.4237879532890513E-2</v>
      </c>
      <c r="AB409" s="59"/>
      <c r="AH409" s="46"/>
    </row>
    <row r="410" spans="1:34" x14ac:dyDescent="0.35">
      <c r="A410" s="88">
        <v>1515</v>
      </c>
      <c r="B410" s="32" t="s">
        <v>481</v>
      </c>
      <c r="C410" s="98">
        <v>1515</v>
      </c>
      <c r="D410" s="86">
        <v>7.9337592963194918E-3</v>
      </c>
      <c r="E410" s="82">
        <f t="shared" si="29"/>
        <v>4.2700346119328457E-2</v>
      </c>
      <c r="F410" s="82">
        <f t="shared" si="30"/>
        <v>4.2700349999999998E-2</v>
      </c>
      <c r="G410" s="44" t="s">
        <v>249</v>
      </c>
      <c r="H410" s="40"/>
      <c r="I410" s="40"/>
      <c r="J410" s="69">
        <f t="shared" si="27"/>
        <v>7.9337592963194918E-3</v>
      </c>
      <c r="K410" s="70">
        <f t="shared" si="28"/>
        <v>3.4766590703680503E-2</v>
      </c>
      <c r="AB410" s="59"/>
      <c r="AH410" s="46"/>
    </row>
    <row r="411" spans="1:34" x14ac:dyDescent="0.35">
      <c r="A411" s="32">
        <v>1516</v>
      </c>
      <c r="B411" s="32" t="s">
        <v>482</v>
      </c>
      <c r="C411" s="95">
        <v>1516</v>
      </c>
      <c r="D411" s="86">
        <v>2.5605033520609461E-2</v>
      </c>
      <c r="E411" s="82">
        <f t="shared" si="29"/>
        <v>4.5949077430232424E-2</v>
      </c>
      <c r="F411" s="82">
        <f t="shared" si="30"/>
        <v>4.5949080000000003E-2</v>
      </c>
      <c r="G411" s="44" t="s">
        <v>249</v>
      </c>
      <c r="H411" s="40"/>
      <c r="I411" s="40"/>
      <c r="J411" s="69">
        <f t="shared" si="27"/>
        <v>2.5605033520609461E-2</v>
      </c>
      <c r="K411" s="70">
        <f t="shared" si="28"/>
        <v>2.0344046479390542E-2</v>
      </c>
      <c r="AB411" s="59"/>
      <c r="AH411" s="46"/>
    </row>
    <row r="412" spans="1:34" x14ac:dyDescent="0.35">
      <c r="A412" s="32">
        <v>1517</v>
      </c>
      <c r="B412" s="32" t="s">
        <v>483</v>
      </c>
      <c r="C412" s="95">
        <v>1517</v>
      </c>
      <c r="D412" s="86">
        <v>2.6265580383721239E-2</v>
      </c>
      <c r="E412" s="82">
        <f t="shared" si="29"/>
        <v>4.5949077430232424E-2</v>
      </c>
      <c r="F412" s="82">
        <f t="shared" si="30"/>
        <v>4.5949080000000003E-2</v>
      </c>
      <c r="G412" s="44" t="s">
        <v>249</v>
      </c>
      <c r="H412" s="40"/>
      <c r="I412" s="40"/>
      <c r="J412" s="69">
        <f t="shared" si="27"/>
        <v>2.6265580383721239E-2</v>
      </c>
      <c r="K412" s="70">
        <f t="shared" si="28"/>
        <v>1.9683499616278764E-2</v>
      </c>
      <c r="AB412" s="59"/>
      <c r="AH412" s="46"/>
    </row>
    <row r="413" spans="1:34" x14ac:dyDescent="0.35">
      <c r="A413" s="32">
        <v>1518</v>
      </c>
      <c r="B413" s="32" t="s">
        <v>484</v>
      </c>
      <c r="C413" s="95">
        <v>1518</v>
      </c>
      <c r="D413" s="86">
        <v>8.6129556911886361E-3</v>
      </c>
      <c r="E413" s="82">
        <f t="shared" si="29"/>
        <v>4.2700346119328457E-2</v>
      </c>
      <c r="F413" s="82">
        <f t="shared" si="30"/>
        <v>4.2700349999999998E-2</v>
      </c>
      <c r="G413" s="44" t="s">
        <v>249</v>
      </c>
      <c r="H413" s="40"/>
      <c r="I413" s="40"/>
      <c r="J413" s="69">
        <f t="shared" si="27"/>
        <v>8.6129556911886361E-3</v>
      </c>
      <c r="K413" s="70">
        <f t="shared" si="28"/>
        <v>3.4087394308811358E-2</v>
      </c>
      <c r="AB413" s="59"/>
      <c r="AH413" s="46"/>
    </row>
    <row r="414" spans="1:34" x14ac:dyDescent="0.35">
      <c r="A414" s="32">
        <v>1519</v>
      </c>
      <c r="B414" s="32" t="s">
        <v>485</v>
      </c>
      <c r="C414" s="95">
        <v>1519</v>
      </c>
      <c r="D414" s="86">
        <v>7.3660528746772001E-3</v>
      </c>
      <c r="E414" s="82">
        <f t="shared" si="29"/>
        <v>4.2700346119328457E-2</v>
      </c>
      <c r="F414" s="82">
        <f t="shared" si="30"/>
        <v>4.2700349999999998E-2</v>
      </c>
      <c r="G414" s="44" t="s">
        <v>249</v>
      </c>
      <c r="H414" s="40"/>
      <c r="I414" s="40"/>
      <c r="J414" s="69">
        <f t="shared" si="27"/>
        <v>7.3660528746772001E-3</v>
      </c>
      <c r="K414" s="70">
        <f t="shared" si="28"/>
        <v>3.5334297125322794E-2</v>
      </c>
      <c r="AB414" s="59"/>
      <c r="AG414" s="46"/>
    </row>
    <row r="415" spans="1:34" x14ac:dyDescent="0.35">
      <c r="A415" s="32">
        <v>1520</v>
      </c>
      <c r="B415" s="32" t="s">
        <v>486</v>
      </c>
      <c r="C415" s="95">
        <v>1520</v>
      </c>
      <c r="D415" s="86">
        <v>7.1806407369773041E-3</v>
      </c>
      <c r="E415" s="82">
        <f t="shared" si="29"/>
        <v>4.2700346119328457E-2</v>
      </c>
      <c r="F415" s="82">
        <f t="shared" si="30"/>
        <v>4.2700349999999998E-2</v>
      </c>
      <c r="G415" s="44" t="s">
        <v>249</v>
      </c>
      <c r="H415" s="40"/>
      <c r="I415" s="40"/>
      <c r="J415" s="69">
        <f t="shared" si="27"/>
        <v>7.1806407369773041E-3</v>
      </c>
      <c r="K415" s="70">
        <f t="shared" si="28"/>
        <v>3.5519709263022697E-2</v>
      </c>
      <c r="AB415" s="59"/>
      <c r="AH415" s="46"/>
    </row>
    <row r="416" spans="1:34" x14ac:dyDescent="0.35">
      <c r="A416" s="32">
        <v>1521</v>
      </c>
      <c r="B416" s="32" t="s">
        <v>487</v>
      </c>
      <c r="C416" s="95">
        <v>1521</v>
      </c>
      <c r="D416" s="86">
        <v>1.6348973717948617E-2</v>
      </c>
      <c r="E416" s="82">
        <f t="shared" si="29"/>
        <v>4.2700346119328457E-2</v>
      </c>
      <c r="F416" s="82">
        <f t="shared" si="30"/>
        <v>4.2700349999999998E-2</v>
      </c>
      <c r="G416" s="44" t="s">
        <v>249</v>
      </c>
      <c r="H416" s="40"/>
      <c r="I416" s="40"/>
      <c r="J416" s="69">
        <f t="shared" si="27"/>
        <v>1.6348973717948617E-2</v>
      </c>
      <c r="K416" s="70">
        <f t="shared" si="28"/>
        <v>2.6351376282051382E-2</v>
      </c>
      <c r="AB416" s="59"/>
      <c r="AH416" s="46"/>
    </row>
    <row r="417" spans="1:34" x14ac:dyDescent="0.35">
      <c r="A417" s="32">
        <v>1522</v>
      </c>
      <c r="B417" s="32" t="s">
        <v>488</v>
      </c>
      <c r="C417" s="95">
        <v>1522</v>
      </c>
      <c r="D417" s="86">
        <v>2.9318335755961485E-2</v>
      </c>
      <c r="E417" s="82">
        <f t="shared" si="29"/>
        <v>4.5949077430232424E-2</v>
      </c>
      <c r="F417" s="82">
        <f t="shared" si="30"/>
        <v>4.5949080000000003E-2</v>
      </c>
      <c r="G417" s="44" t="s">
        <v>249</v>
      </c>
      <c r="H417" s="40"/>
      <c r="I417" s="40"/>
      <c r="J417" s="69">
        <f t="shared" si="27"/>
        <v>2.9318335755961485E-2</v>
      </c>
      <c r="K417" s="70">
        <f t="shared" si="28"/>
        <v>1.6630744244038518E-2</v>
      </c>
      <c r="AB417" s="59"/>
      <c r="AH417" s="46"/>
    </row>
    <row r="418" spans="1:34" x14ac:dyDescent="0.35">
      <c r="A418" s="32">
        <v>1523</v>
      </c>
      <c r="B418" s="32" t="s">
        <v>489</v>
      </c>
      <c r="C418" s="95">
        <v>1523</v>
      </c>
      <c r="D418" s="86">
        <v>1.1721515964562739E-2</v>
      </c>
      <c r="E418" s="82">
        <f t="shared" si="29"/>
        <v>4.2700346119328457E-2</v>
      </c>
      <c r="F418" s="82">
        <f t="shared" si="30"/>
        <v>4.2700349999999998E-2</v>
      </c>
      <c r="G418" s="44" t="s">
        <v>249</v>
      </c>
      <c r="H418" s="40"/>
      <c r="I418" s="40"/>
      <c r="J418" s="69">
        <f t="shared" si="27"/>
        <v>1.1721515964562739E-2</v>
      </c>
      <c r="K418" s="70">
        <f t="shared" si="28"/>
        <v>3.0978834035437261E-2</v>
      </c>
      <c r="AB418" s="59"/>
      <c r="AH418" s="46"/>
    </row>
    <row r="419" spans="1:34" x14ac:dyDescent="0.35">
      <c r="A419" s="32">
        <v>1524</v>
      </c>
      <c r="B419" s="32" t="s">
        <v>490</v>
      </c>
      <c r="C419" s="95">
        <v>1524</v>
      </c>
      <c r="D419" s="86">
        <v>1.1118019754415369E-2</v>
      </c>
      <c r="E419" s="82">
        <f t="shared" si="29"/>
        <v>4.2700346119328457E-2</v>
      </c>
      <c r="F419" s="82">
        <f t="shared" si="30"/>
        <v>4.2700349999999998E-2</v>
      </c>
      <c r="G419" s="44" t="s">
        <v>249</v>
      </c>
      <c r="H419" s="40"/>
      <c r="I419" s="40"/>
      <c r="J419" s="69">
        <f t="shared" si="27"/>
        <v>1.1118019754415369E-2</v>
      </c>
      <c r="K419" s="70">
        <f t="shared" si="28"/>
        <v>3.1582330245584628E-2</v>
      </c>
      <c r="AB419" s="59"/>
      <c r="AH419" s="46"/>
    </row>
    <row r="420" spans="1:34" x14ac:dyDescent="0.35">
      <c r="A420" s="32">
        <v>1526</v>
      </c>
      <c r="B420" s="32" t="s">
        <v>491</v>
      </c>
      <c r="C420" s="95">
        <v>1526</v>
      </c>
      <c r="D420" s="86">
        <v>1.1721515964562739E-2</v>
      </c>
      <c r="E420" s="82">
        <f t="shared" si="29"/>
        <v>4.2700346119328457E-2</v>
      </c>
      <c r="F420" s="82">
        <f t="shared" si="30"/>
        <v>4.2700349999999998E-2</v>
      </c>
      <c r="G420" s="44" t="s">
        <v>249</v>
      </c>
      <c r="H420" s="40"/>
      <c r="I420" s="40"/>
      <c r="J420" s="69">
        <f t="shared" si="27"/>
        <v>1.1721515964562739E-2</v>
      </c>
      <c r="K420" s="70">
        <f t="shared" si="28"/>
        <v>3.0978834035437261E-2</v>
      </c>
      <c r="AB420" s="59"/>
      <c r="AH420" s="46"/>
    </row>
    <row r="421" spans="1:34" x14ac:dyDescent="0.35">
      <c r="A421" s="32">
        <v>1527</v>
      </c>
      <c r="B421" s="32" t="s">
        <v>492</v>
      </c>
      <c r="C421" s="95">
        <v>1527</v>
      </c>
      <c r="D421" s="86">
        <v>1.7563957123362752E-2</v>
      </c>
      <c r="E421" s="82">
        <f t="shared" si="29"/>
        <v>4.2700346119328457E-2</v>
      </c>
      <c r="F421" s="82">
        <f t="shared" si="30"/>
        <v>4.2700349999999998E-2</v>
      </c>
      <c r="G421" s="44" t="s">
        <v>249</v>
      </c>
      <c r="H421" s="40"/>
      <c r="I421" s="40"/>
      <c r="J421" s="69">
        <f t="shared" si="27"/>
        <v>1.7563957123362752E-2</v>
      </c>
      <c r="K421" s="70">
        <f t="shared" si="28"/>
        <v>2.5136392876637246E-2</v>
      </c>
      <c r="AB421" s="59"/>
      <c r="AC421" s="46"/>
      <c r="AH421" s="46"/>
    </row>
    <row r="422" spans="1:34" x14ac:dyDescent="0.35">
      <c r="A422" s="32">
        <v>1528</v>
      </c>
      <c r="B422" s="32" t="s">
        <v>493</v>
      </c>
      <c r="C422" s="95">
        <v>1528</v>
      </c>
      <c r="D422" s="86">
        <v>1.1721515964562739E-2</v>
      </c>
      <c r="E422" s="82">
        <f t="shared" si="29"/>
        <v>4.2700346119328457E-2</v>
      </c>
      <c r="F422" s="82">
        <f t="shared" si="30"/>
        <v>4.2700349999999998E-2</v>
      </c>
      <c r="G422" s="44" t="s">
        <v>249</v>
      </c>
      <c r="H422" s="40"/>
      <c r="I422" s="40"/>
      <c r="J422" s="69">
        <f t="shared" si="27"/>
        <v>1.1721515964562739E-2</v>
      </c>
      <c r="K422" s="70">
        <f t="shared" si="28"/>
        <v>3.0978834035437261E-2</v>
      </c>
      <c r="AB422" s="59"/>
      <c r="AH422" s="46"/>
    </row>
    <row r="423" spans="1:34" x14ac:dyDescent="0.35">
      <c r="A423" s="32">
        <v>1529</v>
      </c>
      <c r="B423" s="32" t="s">
        <v>494</v>
      </c>
      <c r="C423" s="95">
        <v>1529</v>
      </c>
      <c r="D423" s="86">
        <v>1.8462470467109485E-2</v>
      </c>
      <c r="E423" s="82">
        <f t="shared" si="29"/>
        <v>4.2700346119328457E-2</v>
      </c>
      <c r="F423" s="82">
        <f t="shared" si="30"/>
        <v>4.2700349999999998E-2</v>
      </c>
      <c r="G423" s="44" t="s">
        <v>249</v>
      </c>
      <c r="H423" s="40"/>
      <c r="I423" s="40"/>
      <c r="J423" s="69">
        <f t="shared" si="27"/>
        <v>1.8462470467109485E-2</v>
      </c>
      <c r="K423" s="70">
        <f t="shared" si="28"/>
        <v>2.4237879532890513E-2</v>
      </c>
      <c r="AB423" s="59"/>
      <c r="AH423" s="46"/>
    </row>
    <row r="424" spans="1:34" x14ac:dyDescent="0.35">
      <c r="A424" s="32">
        <v>1530</v>
      </c>
      <c r="B424" s="32" t="s">
        <v>495</v>
      </c>
      <c r="C424" s="95">
        <v>1530</v>
      </c>
      <c r="D424" s="85">
        <v>2.2081720460560249E-2</v>
      </c>
      <c r="E424" s="82">
        <f t="shared" si="29"/>
        <v>4.5949077430232424E-2</v>
      </c>
      <c r="F424" s="82">
        <f t="shared" si="30"/>
        <v>4.5949080000000003E-2</v>
      </c>
      <c r="G424" s="44" t="s">
        <v>249</v>
      </c>
      <c r="H424" s="40"/>
      <c r="I424" s="40"/>
      <c r="J424" s="69">
        <f t="shared" si="27"/>
        <v>2.2081720460560249E-2</v>
      </c>
      <c r="K424" s="70">
        <f t="shared" si="28"/>
        <v>2.3867359539439754E-2</v>
      </c>
      <c r="AB424" s="59"/>
      <c r="AH424" s="46"/>
    </row>
    <row r="425" spans="1:34" x14ac:dyDescent="0.35">
      <c r="A425" s="32">
        <v>1531</v>
      </c>
      <c r="B425" s="32" t="s">
        <v>496</v>
      </c>
      <c r="C425" s="95">
        <v>1531</v>
      </c>
      <c r="D425" s="85">
        <v>2.8733234640966106E-2</v>
      </c>
      <c r="E425" s="82">
        <f t="shared" si="29"/>
        <v>4.5949077430232424E-2</v>
      </c>
      <c r="F425" s="82">
        <f t="shared" si="30"/>
        <v>4.5949080000000003E-2</v>
      </c>
      <c r="G425" s="44" t="s">
        <v>249</v>
      </c>
      <c r="H425" s="40"/>
      <c r="I425" s="40"/>
      <c r="J425" s="69">
        <f t="shared" si="27"/>
        <v>2.8733234640966106E-2</v>
      </c>
      <c r="K425" s="70">
        <f t="shared" si="28"/>
        <v>1.7215845359033897E-2</v>
      </c>
      <c r="AB425" s="59"/>
      <c r="AH425" s="46"/>
    </row>
    <row r="426" spans="1:34" x14ac:dyDescent="0.35">
      <c r="A426" s="32">
        <v>1532</v>
      </c>
      <c r="B426" s="32" t="s">
        <v>497</v>
      </c>
      <c r="C426" s="95">
        <v>1532</v>
      </c>
      <c r="D426" s="85">
        <v>3.0103256305955423E-2</v>
      </c>
      <c r="E426" s="82">
        <f t="shared" si="29"/>
        <v>4.5949077430232424E-2</v>
      </c>
      <c r="F426" s="82">
        <f t="shared" si="30"/>
        <v>4.5949080000000003E-2</v>
      </c>
      <c r="G426" s="44" t="s">
        <v>249</v>
      </c>
      <c r="H426" s="40"/>
      <c r="I426" s="40"/>
      <c r="J426" s="69">
        <f t="shared" si="27"/>
        <v>3.0103256305955423E-2</v>
      </c>
      <c r="K426" s="70">
        <f t="shared" si="28"/>
        <v>1.5845823694044581E-2</v>
      </c>
      <c r="AB426" s="59"/>
      <c r="AC426" s="46"/>
      <c r="AH426" s="46"/>
    </row>
    <row r="427" spans="1:34" x14ac:dyDescent="0.35">
      <c r="A427" s="32">
        <v>1533</v>
      </c>
      <c r="B427" s="32" t="s">
        <v>498</v>
      </c>
      <c r="C427" s="95">
        <v>1533</v>
      </c>
      <c r="D427" s="86">
        <v>8.9913323978491652E-2</v>
      </c>
      <c r="E427" s="82">
        <f t="shared" si="29"/>
        <v>0.12177389526293474</v>
      </c>
      <c r="F427" s="82">
        <f t="shared" si="30"/>
        <v>0.1217739</v>
      </c>
      <c r="G427" s="44" t="s">
        <v>249</v>
      </c>
      <c r="H427" s="40"/>
      <c r="I427" s="40"/>
      <c r="J427" s="69">
        <f t="shared" si="27"/>
        <v>8.9913323978491652E-2</v>
      </c>
      <c r="K427" s="70">
        <f t="shared" si="28"/>
        <v>3.1860576021508352E-2</v>
      </c>
      <c r="AB427" s="59"/>
      <c r="AH427" s="46"/>
    </row>
    <row r="428" spans="1:34" x14ac:dyDescent="0.35">
      <c r="A428" s="32">
        <v>1534</v>
      </c>
      <c r="B428" s="32" t="s">
        <v>499</v>
      </c>
      <c r="C428" s="95">
        <v>1534</v>
      </c>
      <c r="D428" s="86">
        <v>1.869748114176998E-2</v>
      </c>
      <c r="E428" s="82">
        <f t="shared" si="29"/>
        <v>4.2700346119328457E-2</v>
      </c>
      <c r="F428" s="82">
        <f t="shared" si="30"/>
        <v>4.2700349999999998E-2</v>
      </c>
      <c r="G428" s="44" t="s">
        <v>249</v>
      </c>
      <c r="H428" s="40"/>
      <c r="I428" s="40"/>
      <c r="J428" s="69">
        <f t="shared" si="27"/>
        <v>1.869748114176998E-2</v>
      </c>
      <c r="K428" s="70">
        <f t="shared" si="28"/>
        <v>2.4002868858230018E-2</v>
      </c>
      <c r="AB428" s="59"/>
      <c r="AH428" s="46"/>
    </row>
    <row r="429" spans="1:34" x14ac:dyDescent="0.35">
      <c r="A429" s="32">
        <v>1535</v>
      </c>
      <c r="B429" s="32" t="s">
        <v>500</v>
      </c>
      <c r="C429" s="95">
        <v>1535</v>
      </c>
      <c r="D429" s="86">
        <v>1.687956770243133E-2</v>
      </c>
      <c r="E429" s="82">
        <f t="shared" si="29"/>
        <v>4.2700346119328457E-2</v>
      </c>
      <c r="F429" s="82">
        <f t="shared" si="30"/>
        <v>4.2700349999999998E-2</v>
      </c>
      <c r="G429" s="44" t="s">
        <v>249</v>
      </c>
      <c r="H429" s="40"/>
      <c r="I429" s="40"/>
      <c r="J429" s="69">
        <f t="shared" si="27"/>
        <v>1.687956770243133E-2</v>
      </c>
      <c r="K429" s="70">
        <f t="shared" si="28"/>
        <v>2.5820782297568668E-2</v>
      </c>
      <c r="AB429" s="59"/>
      <c r="AH429" s="46"/>
    </row>
    <row r="430" spans="1:34" x14ac:dyDescent="0.35">
      <c r="A430" s="32">
        <v>1536</v>
      </c>
      <c r="B430" s="32" t="s">
        <v>501</v>
      </c>
      <c r="C430" s="95">
        <v>1536</v>
      </c>
      <c r="D430" s="86">
        <v>6.4851441997858372E-3</v>
      </c>
      <c r="E430" s="82">
        <f t="shared" si="29"/>
        <v>4.2700346119328457E-2</v>
      </c>
      <c r="F430" s="82">
        <f t="shared" si="30"/>
        <v>4.2700349999999998E-2</v>
      </c>
      <c r="G430" s="44" t="s">
        <v>249</v>
      </c>
      <c r="H430" s="40"/>
      <c r="I430" s="40"/>
      <c r="J430" s="69">
        <f t="shared" si="27"/>
        <v>6.4851441997858372E-3</v>
      </c>
      <c r="K430" s="70">
        <f t="shared" si="28"/>
        <v>3.6215205800214159E-2</v>
      </c>
      <c r="AB430" s="59"/>
      <c r="AH430" s="46"/>
    </row>
    <row r="431" spans="1:34" x14ac:dyDescent="0.35">
      <c r="A431" s="32">
        <v>356</v>
      </c>
      <c r="B431" s="32" t="s">
        <v>502</v>
      </c>
      <c r="C431" s="95">
        <v>356</v>
      </c>
      <c r="D431" s="86">
        <v>1.0998317500233137E-2</v>
      </c>
      <c r="E431" s="82">
        <f t="shared" si="29"/>
        <v>4.2700346119328457E-2</v>
      </c>
      <c r="F431" s="82">
        <f t="shared" si="30"/>
        <v>4.2700349999999998E-2</v>
      </c>
      <c r="G431" s="44" t="s">
        <v>249</v>
      </c>
      <c r="H431" s="40"/>
      <c r="I431" s="40"/>
      <c r="J431" s="69">
        <f t="shared" si="27"/>
        <v>1.0998317500233137E-2</v>
      </c>
      <c r="K431" s="70">
        <f t="shared" si="28"/>
        <v>3.1702032499766858E-2</v>
      </c>
      <c r="AB431" s="59"/>
      <c r="AH431" s="46"/>
    </row>
    <row r="432" spans="1:34" x14ac:dyDescent="0.35">
      <c r="A432" s="32">
        <v>1537</v>
      </c>
      <c r="B432" s="32" t="s">
        <v>503</v>
      </c>
      <c r="C432" s="95">
        <v>1537</v>
      </c>
      <c r="D432" s="86">
        <v>7.7451312973586331E-3</v>
      </c>
      <c r="E432" s="82">
        <f t="shared" si="29"/>
        <v>4.2700346119328457E-2</v>
      </c>
      <c r="F432" s="82">
        <f t="shared" si="30"/>
        <v>4.2700349999999998E-2</v>
      </c>
      <c r="G432" s="44" t="s">
        <v>249</v>
      </c>
      <c r="H432" s="40"/>
      <c r="I432" s="40"/>
      <c r="J432" s="69">
        <f t="shared" si="27"/>
        <v>7.7451312973586331E-3</v>
      </c>
      <c r="K432" s="70">
        <f t="shared" si="28"/>
        <v>3.4955218702641365E-2</v>
      </c>
      <c r="AB432" s="59"/>
      <c r="AH432" s="46"/>
    </row>
    <row r="433" spans="1:34" x14ac:dyDescent="0.35">
      <c r="A433" s="32">
        <v>1538</v>
      </c>
      <c r="B433" s="32" t="s">
        <v>504</v>
      </c>
      <c r="C433" s="95">
        <v>1538</v>
      </c>
      <c r="D433" s="86">
        <v>3.2686645182865098E-2</v>
      </c>
      <c r="E433" s="82">
        <f t="shared" si="29"/>
        <v>4.5949077430232424E-2</v>
      </c>
      <c r="F433" s="82">
        <f t="shared" si="30"/>
        <v>4.5949080000000003E-2</v>
      </c>
      <c r="G433" s="44" t="s">
        <v>249</v>
      </c>
      <c r="H433" s="40"/>
      <c r="I433" s="40"/>
      <c r="J433" s="69">
        <f t="shared" si="27"/>
        <v>3.2686645182865098E-2</v>
      </c>
      <c r="K433" s="70">
        <f t="shared" si="28"/>
        <v>1.3262434817134905E-2</v>
      </c>
      <c r="AB433" s="59"/>
      <c r="AH433" s="46"/>
    </row>
    <row r="434" spans="1:34" x14ac:dyDescent="0.35">
      <c r="A434" s="32">
        <v>1539</v>
      </c>
      <c r="B434" s="32" t="s">
        <v>505</v>
      </c>
      <c r="C434" s="95">
        <v>1539</v>
      </c>
      <c r="D434" s="86">
        <v>5.4927324489041467E-2</v>
      </c>
      <c r="E434" s="82">
        <f t="shared" si="29"/>
        <v>7.2428034483879203E-2</v>
      </c>
      <c r="F434" s="82">
        <f t="shared" si="30"/>
        <v>7.2428030000000004E-2</v>
      </c>
      <c r="G434" s="44" t="s">
        <v>249</v>
      </c>
      <c r="H434" s="40"/>
      <c r="I434" s="40"/>
      <c r="J434" s="69">
        <f t="shared" si="27"/>
        <v>5.4927324489041467E-2</v>
      </c>
      <c r="K434" s="70">
        <f t="shared" si="28"/>
        <v>1.7500705510958538E-2</v>
      </c>
      <c r="AB434" s="59"/>
      <c r="AH434" s="46"/>
    </row>
    <row r="435" spans="1:34" x14ac:dyDescent="0.35">
      <c r="A435" s="32">
        <v>633</v>
      </c>
      <c r="B435" s="32" t="s">
        <v>506</v>
      </c>
      <c r="C435" s="95">
        <v>633</v>
      </c>
      <c r="D435" s="86">
        <v>9.2227672919529165E-3</v>
      </c>
      <c r="E435" s="82">
        <f t="shared" si="29"/>
        <v>4.2700346119328457E-2</v>
      </c>
      <c r="F435" s="82">
        <f t="shared" si="30"/>
        <v>4.2700349999999998E-2</v>
      </c>
      <c r="G435" s="44" t="s">
        <v>249</v>
      </c>
      <c r="H435" s="40"/>
      <c r="I435" s="40"/>
      <c r="J435" s="69">
        <f t="shared" si="27"/>
        <v>9.2227672919529165E-3</v>
      </c>
      <c r="K435" s="70">
        <f t="shared" si="28"/>
        <v>3.3477582708047085E-2</v>
      </c>
      <c r="AB435" s="59"/>
      <c r="AH435" s="46"/>
    </row>
    <row r="436" spans="1:34" x14ac:dyDescent="0.35">
      <c r="A436" s="32">
        <v>1540</v>
      </c>
      <c r="B436" s="32" t="s">
        <v>507</v>
      </c>
      <c r="C436" s="95">
        <v>1540</v>
      </c>
      <c r="D436" s="86">
        <v>1.8462470467109485E-2</v>
      </c>
      <c r="E436" s="82">
        <f t="shared" si="29"/>
        <v>4.2700346119328457E-2</v>
      </c>
      <c r="F436" s="82">
        <f t="shared" si="30"/>
        <v>4.2700349999999998E-2</v>
      </c>
      <c r="G436" s="44" t="s">
        <v>249</v>
      </c>
      <c r="H436" s="40"/>
      <c r="I436" s="40"/>
      <c r="J436" s="69">
        <f t="shared" si="27"/>
        <v>1.8462470467109485E-2</v>
      </c>
      <c r="K436" s="70">
        <f t="shared" si="28"/>
        <v>2.4237879532890513E-2</v>
      </c>
      <c r="AB436" s="59"/>
      <c r="AH436" s="46"/>
    </row>
    <row r="437" spans="1:34" x14ac:dyDescent="0.35">
      <c r="A437" s="32">
        <v>1541</v>
      </c>
      <c r="B437" s="32" t="s">
        <v>508</v>
      </c>
      <c r="C437" s="95">
        <v>1541</v>
      </c>
      <c r="D437" s="86">
        <v>2.5612100924648377E-2</v>
      </c>
      <c r="E437" s="82">
        <f t="shared" si="29"/>
        <v>4.5949077430232424E-2</v>
      </c>
      <c r="F437" s="82">
        <f t="shared" si="30"/>
        <v>4.5949080000000003E-2</v>
      </c>
      <c r="G437" s="44" t="s">
        <v>249</v>
      </c>
      <c r="H437" s="40"/>
      <c r="I437" s="40"/>
      <c r="J437" s="69">
        <f t="shared" si="27"/>
        <v>2.5612100924648377E-2</v>
      </c>
      <c r="K437" s="70">
        <f t="shared" si="28"/>
        <v>2.0336979075351626E-2</v>
      </c>
      <c r="AB437" s="59"/>
      <c r="AH437" s="46"/>
    </row>
    <row r="438" spans="1:34" x14ac:dyDescent="0.35">
      <c r="A438" s="32">
        <v>1542</v>
      </c>
      <c r="B438" s="32" t="s">
        <v>509</v>
      </c>
      <c r="C438" s="95">
        <v>1542</v>
      </c>
      <c r="D438" s="86">
        <v>1.4959568918514115E-2</v>
      </c>
      <c r="E438" s="82">
        <f t="shared" si="29"/>
        <v>4.2700346119328457E-2</v>
      </c>
      <c r="F438" s="82">
        <f t="shared" si="30"/>
        <v>4.2700349999999998E-2</v>
      </c>
      <c r="G438" s="44" t="s">
        <v>249</v>
      </c>
      <c r="H438" s="40"/>
      <c r="I438" s="40"/>
      <c r="J438" s="69">
        <f t="shared" si="27"/>
        <v>1.4959568918514115E-2</v>
      </c>
      <c r="K438" s="70">
        <f t="shared" si="28"/>
        <v>2.7740781081485883E-2</v>
      </c>
      <c r="AB438" s="59"/>
      <c r="AH438" s="46"/>
    </row>
    <row r="439" spans="1:34" x14ac:dyDescent="0.35">
      <c r="A439" s="32">
        <v>1543</v>
      </c>
      <c r="B439" s="32" t="s">
        <v>510</v>
      </c>
      <c r="C439" s="95">
        <v>1543</v>
      </c>
      <c r="D439" s="86">
        <v>2.4321673451701969E-2</v>
      </c>
      <c r="E439" s="82">
        <f t="shared" si="29"/>
        <v>4.5949077430232424E-2</v>
      </c>
      <c r="F439" s="82">
        <f t="shared" si="30"/>
        <v>4.5949080000000003E-2</v>
      </c>
      <c r="G439" s="44" t="s">
        <v>249</v>
      </c>
      <c r="H439" s="40"/>
      <c r="I439" s="40"/>
      <c r="J439" s="69">
        <f t="shared" si="27"/>
        <v>2.4321673451701969E-2</v>
      </c>
      <c r="K439" s="70">
        <f t="shared" si="28"/>
        <v>2.1627406548298034E-2</v>
      </c>
      <c r="AB439" s="59"/>
      <c r="AH439" s="46"/>
    </row>
    <row r="440" spans="1:34" x14ac:dyDescent="0.35">
      <c r="A440" s="32">
        <v>1544</v>
      </c>
      <c r="B440" s="32" t="s">
        <v>511</v>
      </c>
      <c r="C440" s="95">
        <v>1544</v>
      </c>
      <c r="D440" s="86">
        <v>9.8671495427350223E-3</v>
      </c>
      <c r="E440" s="82">
        <f t="shared" si="29"/>
        <v>4.2700346119328457E-2</v>
      </c>
      <c r="F440" s="82">
        <f t="shared" si="30"/>
        <v>4.2700349999999998E-2</v>
      </c>
      <c r="G440" s="44" t="s">
        <v>249</v>
      </c>
      <c r="H440" s="40"/>
      <c r="I440" s="40"/>
      <c r="J440" s="69">
        <f t="shared" si="27"/>
        <v>9.8671495427350223E-3</v>
      </c>
      <c r="K440" s="70">
        <f t="shared" si="28"/>
        <v>3.2833200457264976E-2</v>
      </c>
      <c r="AB440" s="59"/>
      <c r="AH440" s="46"/>
    </row>
    <row r="441" spans="1:34" x14ac:dyDescent="0.35">
      <c r="A441" s="32">
        <v>1545</v>
      </c>
      <c r="B441" s="32" t="s">
        <v>512</v>
      </c>
      <c r="C441" s="95">
        <v>1545</v>
      </c>
      <c r="D441" s="86">
        <v>1.869748114176998E-2</v>
      </c>
      <c r="E441" s="82">
        <f t="shared" si="29"/>
        <v>4.2700346119328457E-2</v>
      </c>
      <c r="F441" s="82">
        <f t="shared" si="30"/>
        <v>4.2700349999999998E-2</v>
      </c>
      <c r="G441" s="44" t="s">
        <v>249</v>
      </c>
      <c r="H441" s="40"/>
      <c r="I441" s="40"/>
      <c r="J441" s="69">
        <f t="shared" si="27"/>
        <v>1.869748114176998E-2</v>
      </c>
      <c r="K441" s="70">
        <f t="shared" si="28"/>
        <v>2.4002868858230018E-2</v>
      </c>
      <c r="AB441" s="59"/>
      <c r="AH441" s="46"/>
    </row>
    <row r="442" spans="1:34" x14ac:dyDescent="0.35">
      <c r="A442" s="32">
        <v>1546</v>
      </c>
      <c r="B442" s="32" t="s">
        <v>513</v>
      </c>
      <c r="C442" s="95">
        <v>1546</v>
      </c>
      <c r="D442" s="86">
        <v>1.480404442857613E-2</v>
      </c>
      <c r="E442" s="82">
        <f t="shared" si="29"/>
        <v>4.2700346119328457E-2</v>
      </c>
      <c r="F442" s="82">
        <f t="shared" si="30"/>
        <v>4.2700349999999998E-2</v>
      </c>
      <c r="G442" s="44" t="s">
        <v>249</v>
      </c>
      <c r="H442" s="40"/>
      <c r="I442" s="40"/>
      <c r="J442" s="69">
        <f t="shared" si="27"/>
        <v>1.480404442857613E-2</v>
      </c>
      <c r="K442" s="70">
        <f t="shared" si="28"/>
        <v>2.789630557142387E-2</v>
      </c>
      <c r="AB442" s="59"/>
      <c r="AH442" s="46"/>
    </row>
    <row r="443" spans="1:34" x14ac:dyDescent="0.35">
      <c r="A443" s="32">
        <v>1547</v>
      </c>
      <c r="B443" s="32" t="s">
        <v>514</v>
      </c>
      <c r="C443" s="95">
        <v>1547</v>
      </c>
      <c r="D443" s="86">
        <v>5.9367554203817376E-2</v>
      </c>
      <c r="E443" s="82">
        <f t="shared" si="29"/>
        <v>6.0819995350133181E-2</v>
      </c>
      <c r="F443" s="82">
        <f t="shared" si="30"/>
        <v>6.0819999999999999E-2</v>
      </c>
      <c r="G443" s="102"/>
      <c r="H443" s="40"/>
      <c r="I443" s="40"/>
      <c r="J443" s="69">
        <f t="shared" si="27"/>
        <v>5.9367554203817376E-2</v>
      </c>
      <c r="K443" s="70">
        <f t="shared" si="28"/>
        <v>1.4524457961826234E-3</v>
      </c>
      <c r="AB443" s="59"/>
      <c r="AH443" s="46"/>
    </row>
    <row r="444" spans="1:34" x14ac:dyDescent="0.35">
      <c r="A444" s="32">
        <v>1548</v>
      </c>
      <c r="B444" s="32" t="s">
        <v>515</v>
      </c>
      <c r="C444" s="95">
        <v>1548</v>
      </c>
      <c r="D444" s="86">
        <v>1.1440938637723712E-2</v>
      </c>
      <c r="E444" s="82">
        <f t="shared" si="29"/>
        <v>4.2700346119328457E-2</v>
      </c>
      <c r="F444" s="82">
        <f t="shared" si="30"/>
        <v>4.2700349999999998E-2</v>
      </c>
      <c r="G444" s="44" t="s">
        <v>249</v>
      </c>
      <c r="H444" s="40"/>
      <c r="I444" s="40"/>
      <c r="J444" s="69">
        <f t="shared" si="27"/>
        <v>1.1440938637723712E-2</v>
      </c>
      <c r="K444" s="70">
        <f t="shared" si="28"/>
        <v>3.1259411362276286E-2</v>
      </c>
      <c r="AB444" s="59"/>
      <c r="AH444" s="46"/>
    </row>
    <row r="445" spans="1:34" x14ac:dyDescent="0.35">
      <c r="A445" s="32">
        <v>1549</v>
      </c>
      <c r="B445" s="32" t="s">
        <v>516</v>
      </c>
      <c r="C445" s="95">
        <v>1549</v>
      </c>
      <c r="D445" s="86">
        <v>3.0642716108561906E-2</v>
      </c>
      <c r="E445" s="82">
        <f t="shared" si="29"/>
        <v>4.5949077430232424E-2</v>
      </c>
      <c r="F445" s="82">
        <f t="shared" si="30"/>
        <v>4.5949080000000003E-2</v>
      </c>
      <c r="G445" s="44" t="s">
        <v>249</v>
      </c>
      <c r="H445" s="40"/>
      <c r="I445" s="40"/>
      <c r="J445" s="69">
        <f t="shared" si="27"/>
        <v>3.0642716108561906E-2</v>
      </c>
      <c r="K445" s="70">
        <f t="shared" si="28"/>
        <v>1.5306363891438097E-2</v>
      </c>
      <c r="AB445" s="59"/>
      <c r="AH445" s="46"/>
    </row>
    <row r="446" spans="1:34" x14ac:dyDescent="0.35">
      <c r="A446" s="32">
        <v>1550</v>
      </c>
      <c r="B446" s="32" t="s">
        <v>517</v>
      </c>
      <c r="C446" s="95">
        <v>1550</v>
      </c>
      <c r="D446" s="86">
        <v>2.3625816374920942E-2</v>
      </c>
      <c r="E446" s="82">
        <f t="shared" si="29"/>
        <v>4.5949077430232424E-2</v>
      </c>
      <c r="F446" s="82">
        <f t="shared" si="30"/>
        <v>4.5949080000000003E-2</v>
      </c>
      <c r="G446" s="44" t="s">
        <v>249</v>
      </c>
      <c r="H446" s="40"/>
      <c r="I446" s="40"/>
      <c r="J446" s="69">
        <f t="shared" si="27"/>
        <v>2.3625816374920942E-2</v>
      </c>
      <c r="K446" s="70">
        <f t="shared" si="28"/>
        <v>2.2323263625079061E-2</v>
      </c>
      <c r="AB446" s="59"/>
      <c r="AH446" s="46"/>
    </row>
    <row r="447" spans="1:34" x14ac:dyDescent="0.35">
      <c r="A447" s="32">
        <v>1551</v>
      </c>
      <c r="B447" s="32" t="s">
        <v>518</v>
      </c>
      <c r="C447" s="95">
        <v>1551</v>
      </c>
      <c r="D447" s="86">
        <v>5.8774079786160047E-2</v>
      </c>
      <c r="E447" s="82">
        <f t="shared" si="29"/>
        <v>6.0819995350133181E-2</v>
      </c>
      <c r="F447" s="82">
        <f t="shared" si="30"/>
        <v>6.0819999999999999E-2</v>
      </c>
      <c r="G447" s="44"/>
      <c r="H447" s="40"/>
      <c r="I447" s="40"/>
      <c r="J447" s="69">
        <f t="shared" si="27"/>
        <v>5.8774079786160047E-2</v>
      </c>
      <c r="K447" s="70">
        <f t="shared" si="28"/>
        <v>2.0459202138399524E-3</v>
      </c>
      <c r="AB447" s="59"/>
      <c r="AH447" s="46"/>
    </row>
    <row r="448" spans="1:34" x14ac:dyDescent="0.35">
      <c r="A448" s="32">
        <v>1552</v>
      </c>
      <c r="B448" s="32" t="s">
        <v>519</v>
      </c>
      <c r="C448" s="95">
        <v>1552</v>
      </c>
      <c r="D448" s="86">
        <v>4.7069754674438228E-3</v>
      </c>
      <c r="E448" s="82">
        <f t="shared" si="29"/>
        <v>4.2700346119328457E-2</v>
      </c>
      <c r="F448" s="82">
        <f t="shared" si="30"/>
        <v>4.2700349999999998E-2</v>
      </c>
      <c r="G448" s="44" t="s">
        <v>249</v>
      </c>
      <c r="H448" s="40"/>
      <c r="I448" s="40"/>
      <c r="J448" s="69">
        <f t="shared" ref="J448:J483" si="31">+D448</f>
        <v>4.7069754674438228E-3</v>
      </c>
      <c r="K448" s="70">
        <f t="shared" ref="K448:K483" si="32">F448-J448</f>
        <v>3.7993374532556176E-2</v>
      </c>
      <c r="AB448" s="59"/>
      <c r="AH448" s="46"/>
    </row>
    <row r="449" spans="1:34" x14ac:dyDescent="0.35">
      <c r="A449" s="32">
        <v>1553</v>
      </c>
      <c r="B449" s="32" t="s">
        <v>520</v>
      </c>
      <c r="C449" s="95">
        <v>1553</v>
      </c>
      <c r="D449" s="86">
        <v>5.2801642360669259E-3</v>
      </c>
      <c r="E449" s="82">
        <f t="shared" si="29"/>
        <v>4.2700346119328457E-2</v>
      </c>
      <c r="F449" s="82">
        <f t="shared" si="30"/>
        <v>4.2700349999999998E-2</v>
      </c>
      <c r="G449" s="44" t="s">
        <v>249</v>
      </c>
      <c r="H449" s="40"/>
      <c r="I449" s="40"/>
      <c r="J449" s="69">
        <f t="shared" si="31"/>
        <v>5.2801642360669259E-3</v>
      </c>
      <c r="K449" s="70">
        <f t="shared" si="32"/>
        <v>3.7420185763933071E-2</v>
      </c>
      <c r="AB449" s="59"/>
      <c r="AH449" s="46"/>
    </row>
    <row r="450" spans="1:34" x14ac:dyDescent="0.35">
      <c r="A450" s="32">
        <v>1554</v>
      </c>
      <c r="B450" s="32" t="s">
        <v>521</v>
      </c>
      <c r="C450" s="95">
        <v>1554</v>
      </c>
      <c r="D450" s="86">
        <v>4.8951408986205739E-3</v>
      </c>
      <c r="E450" s="82">
        <f t="shared" si="29"/>
        <v>4.2700346119328457E-2</v>
      </c>
      <c r="F450" s="82">
        <f t="shared" si="30"/>
        <v>4.2700349999999998E-2</v>
      </c>
      <c r="G450" s="44" t="s">
        <v>249</v>
      </c>
      <c r="H450" s="40"/>
      <c r="I450" s="40"/>
      <c r="J450" s="69">
        <f t="shared" si="31"/>
        <v>4.8951408986205739E-3</v>
      </c>
      <c r="K450" s="70">
        <f t="shared" si="32"/>
        <v>3.7805209101379425E-2</v>
      </c>
      <c r="AB450" s="59"/>
      <c r="AH450" s="46"/>
    </row>
    <row r="451" spans="1:34" x14ac:dyDescent="0.35">
      <c r="A451" s="32">
        <v>1556</v>
      </c>
      <c r="B451" s="32" t="s">
        <v>522</v>
      </c>
      <c r="C451" s="95">
        <v>1556</v>
      </c>
      <c r="D451" s="86">
        <v>7.6974673529742578E-3</v>
      </c>
      <c r="E451" s="82">
        <f t="shared" ref="E451:E496" si="33">IF(AND(G451="X",D451&lt;$N$17),VLOOKUP(D451,$N$7:$Q$51,4,1),IF(D451&lt;$N$17,VLOOKUP(D451,$N$7:$P$51,3,1),IF(G451="X",VLOOKUP(D451,$N$7:$R$51,4,1),VLOOKUP(D451,$N$7:$R$51,3,1))))</f>
        <v>4.2700346119328457E-2</v>
      </c>
      <c r="F451" s="82">
        <f t="shared" ref="F451:F496" si="34">ROUND(E451,8)</f>
        <v>4.2700349999999998E-2</v>
      </c>
      <c r="G451" s="44" t="s">
        <v>249</v>
      </c>
      <c r="H451" s="40"/>
      <c r="I451" s="40"/>
      <c r="J451" s="69">
        <f t="shared" si="31"/>
        <v>7.6974673529742578E-3</v>
      </c>
      <c r="K451" s="70">
        <f t="shared" si="32"/>
        <v>3.5002882647025738E-2</v>
      </c>
      <c r="AB451" s="59"/>
      <c r="AH451" s="46"/>
    </row>
    <row r="452" spans="1:34" x14ac:dyDescent="0.35">
      <c r="A452" s="32">
        <v>1557</v>
      </c>
      <c r="B452" s="32" t="s">
        <v>523</v>
      </c>
      <c r="C452" s="95">
        <v>1557</v>
      </c>
      <c r="D452" s="86">
        <v>6.0213469344515295E-3</v>
      </c>
      <c r="E452" s="82">
        <f t="shared" si="33"/>
        <v>4.2700346119328457E-2</v>
      </c>
      <c r="F452" s="82">
        <f t="shared" si="34"/>
        <v>4.2700349999999998E-2</v>
      </c>
      <c r="G452" s="44" t="s">
        <v>249</v>
      </c>
      <c r="H452" s="40"/>
      <c r="I452" s="40"/>
      <c r="J452" s="69">
        <f t="shared" si="31"/>
        <v>6.0213469344515295E-3</v>
      </c>
      <c r="K452" s="70">
        <f t="shared" si="32"/>
        <v>3.6679003065548471E-2</v>
      </c>
      <c r="AB452" s="59"/>
      <c r="AH452" s="46"/>
    </row>
    <row r="453" spans="1:34" x14ac:dyDescent="0.35">
      <c r="A453" s="32">
        <v>1558</v>
      </c>
      <c r="B453" s="32" t="s">
        <v>524</v>
      </c>
      <c r="C453" s="95">
        <v>1558</v>
      </c>
      <c r="D453" s="86">
        <v>1.0208342055662204E-2</v>
      </c>
      <c r="E453" s="82">
        <f t="shared" si="33"/>
        <v>4.2700346119328457E-2</v>
      </c>
      <c r="F453" s="82">
        <f t="shared" si="34"/>
        <v>4.2700349999999998E-2</v>
      </c>
      <c r="G453" s="44" t="s">
        <v>249</v>
      </c>
      <c r="H453" s="40"/>
      <c r="I453" s="40"/>
      <c r="J453" s="69">
        <f t="shared" si="31"/>
        <v>1.0208342055662204E-2</v>
      </c>
      <c r="K453" s="70">
        <f t="shared" si="32"/>
        <v>3.2492007944337792E-2</v>
      </c>
      <c r="AB453" s="59"/>
      <c r="AH453" s="46"/>
    </row>
    <row r="454" spans="1:34" x14ac:dyDescent="0.35">
      <c r="A454" s="32">
        <v>1559</v>
      </c>
      <c r="B454" s="32" t="s">
        <v>525</v>
      </c>
      <c r="C454" s="95">
        <v>1559</v>
      </c>
      <c r="D454" s="86">
        <v>1.8183962769890736E-2</v>
      </c>
      <c r="E454" s="82">
        <f t="shared" si="33"/>
        <v>4.2700346119328457E-2</v>
      </c>
      <c r="F454" s="82">
        <f t="shared" si="34"/>
        <v>4.2700349999999998E-2</v>
      </c>
      <c r="G454" s="44" t="s">
        <v>249</v>
      </c>
      <c r="H454" s="40"/>
      <c r="I454" s="40"/>
      <c r="J454" s="69">
        <f t="shared" si="31"/>
        <v>1.8183962769890736E-2</v>
      </c>
      <c r="K454" s="70">
        <f t="shared" si="32"/>
        <v>2.4516387230109262E-2</v>
      </c>
      <c r="AB454" s="59"/>
      <c r="AH454" s="46"/>
    </row>
    <row r="455" spans="1:34" x14ac:dyDescent="0.35">
      <c r="A455" s="32">
        <v>1560</v>
      </c>
      <c r="B455" s="32" t="s">
        <v>526</v>
      </c>
      <c r="C455" s="95">
        <v>1560</v>
      </c>
      <c r="D455" s="86">
        <v>6.6722550843889596E-3</v>
      </c>
      <c r="E455" s="82">
        <f t="shared" si="33"/>
        <v>4.2700346119328457E-2</v>
      </c>
      <c r="F455" s="82">
        <f t="shared" si="34"/>
        <v>4.2700349999999998E-2</v>
      </c>
      <c r="G455" s="44" t="s">
        <v>249</v>
      </c>
      <c r="H455" s="40"/>
      <c r="I455" s="40"/>
      <c r="J455" s="69">
        <f t="shared" si="31"/>
        <v>6.6722550843889596E-3</v>
      </c>
      <c r="K455" s="70">
        <f t="shared" si="32"/>
        <v>3.6028094915611042E-2</v>
      </c>
      <c r="AB455" s="59"/>
      <c r="AH455" s="46"/>
    </row>
    <row r="456" spans="1:34" x14ac:dyDescent="0.35">
      <c r="A456" s="32">
        <v>1561</v>
      </c>
      <c r="B456" s="32" t="s">
        <v>527</v>
      </c>
      <c r="C456" s="95">
        <v>1561</v>
      </c>
      <c r="D456" s="86">
        <v>5.8774079786160047E-2</v>
      </c>
      <c r="E456" s="82">
        <f t="shared" si="33"/>
        <v>6.0819995350133181E-2</v>
      </c>
      <c r="F456" s="82">
        <f t="shared" si="34"/>
        <v>6.0819999999999999E-2</v>
      </c>
      <c r="G456" s="44"/>
      <c r="H456" s="40"/>
      <c r="I456" s="40"/>
      <c r="J456" s="69">
        <f t="shared" si="31"/>
        <v>5.8774079786160047E-2</v>
      </c>
      <c r="K456" s="70">
        <f t="shared" si="32"/>
        <v>2.0459202138399524E-3</v>
      </c>
      <c r="AB456" s="59"/>
      <c r="AH456" s="46"/>
    </row>
    <row r="457" spans="1:34" x14ac:dyDescent="0.35">
      <c r="A457" s="32">
        <v>1562</v>
      </c>
      <c r="B457" s="32" t="s">
        <v>528</v>
      </c>
      <c r="C457" s="95">
        <v>1562</v>
      </c>
      <c r="D457" s="86">
        <v>1.3201896589593535E-2</v>
      </c>
      <c r="E457" s="82">
        <f t="shared" si="33"/>
        <v>4.2700346119328457E-2</v>
      </c>
      <c r="F457" s="82">
        <f t="shared" si="34"/>
        <v>4.2700349999999998E-2</v>
      </c>
      <c r="G457" s="44" t="s">
        <v>249</v>
      </c>
      <c r="H457" s="40"/>
      <c r="I457" s="40"/>
      <c r="J457" s="69">
        <f t="shared" si="31"/>
        <v>1.3201896589593535E-2</v>
      </c>
      <c r="K457" s="70">
        <f t="shared" si="32"/>
        <v>2.9498453410406463E-2</v>
      </c>
      <c r="AB457" s="59"/>
      <c r="AH457" s="46"/>
    </row>
    <row r="458" spans="1:34" x14ac:dyDescent="0.35">
      <c r="A458" s="32">
        <v>1563</v>
      </c>
      <c r="B458" s="32" t="s">
        <v>529</v>
      </c>
      <c r="C458" s="95">
        <v>1563</v>
      </c>
      <c r="D458" s="86">
        <v>3.5934219155730675E-2</v>
      </c>
      <c r="E458" s="82">
        <f t="shared" si="33"/>
        <v>4.5949077430232424E-2</v>
      </c>
      <c r="F458" s="82">
        <f t="shared" si="34"/>
        <v>4.5949080000000003E-2</v>
      </c>
      <c r="G458" s="44" t="s">
        <v>249</v>
      </c>
      <c r="H458" s="40"/>
      <c r="I458" s="40"/>
      <c r="J458" s="69">
        <f t="shared" si="31"/>
        <v>3.5934219155730675E-2</v>
      </c>
      <c r="K458" s="70">
        <f t="shared" si="32"/>
        <v>1.0014860844269328E-2</v>
      </c>
      <c r="AB458" s="59"/>
      <c r="AH458" s="46"/>
    </row>
    <row r="459" spans="1:34" x14ac:dyDescent="0.35">
      <c r="A459" s="32">
        <v>1564</v>
      </c>
      <c r="B459" s="32" t="s">
        <v>530</v>
      </c>
      <c r="C459" s="95">
        <v>1564</v>
      </c>
      <c r="D459" s="86">
        <v>1.5537146308900289E-2</v>
      </c>
      <c r="E459" s="82">
        <f t="shared" si="33"/>
        <v>4.2700346119328457E-2</v>
      </c>
      <c r="F459" s="82">
        <f t="shared" si="34"/>
        <v>4.2700349999999998E-2</v>
      </c>
      <c r="G459" s="44" t="s">
        <v>249</v>
      </c>
      <c r="H459" s="40"/>
      <c r="I459" s="40"/>
      <c r="J459" s="69">
        <f t="shared" si="31"/>
        <v>1.5537146308900289E-2</v>
      </c>
      <c r="K459" s="70">
        <f t="shared" si="32"/>
        <v>2.7163203691099709E-2</v>
      </c>
      <c r="AB459" s="59"/>
      <c r="AH459" s="46"/>
    </row>
    <row r="460" spans="1:34" x14ac:dyDescent="0.35">
      <c r="A460" s="32">
        <v>1565</v>
      </c>
      <c r="B460" s="32" t="s">
        <v>531</v>
      </c>
      <c r="C460" s="95">
        <v>1565</v>
      </c>
      <c r="D460" s="86">
        <v>1.049186732504786E-2</v>
      </c>
      <c r="E460" s="82">
        <f t="shared" si="33"/>
        <v>4.2700346119328457E-2</v>
      </c>
      <c r="F460" s="82">
        <f t="shared" si="34"/>
        <v>4.2700349999999998E-2</v>
      </c>
      <c r="G460" s="44" t="s">
        <v>249</v>
      </c>
      <c r="H460" s="40"/>
      <c r="I460" s="40"/>
      <c r="J460" s="69">
        <f t="shared" si="31"/>
        <v>1.049186732504786E-2</v>
      </c>
      <c r="K460" s="70">
        <f t="shared" si="32"/>
        <v>3.2208482674952139E-2</v>
      </c>
      <c r="AB460" s="59"/>
      <c r="AH460" s="46"/>
    </row>
    <row r="461" spans="1:34" x14ac:dyDescent="0.35">
      <c r="A461" s="32">
        <v>1566</v>
      </c>
      <c r="B461" s="32" t="s">
        <v>532</v>
      </c>
      <c r="C461" s="95">
        <v>1566</v>
      </c>
      <c r="D461" s="86">
        <v>1.1288384868083683E-2</v>
      </c>
      <c r="E461" s="82">
        <f t="shared" si="33"/>
        <v>4.2700346119328457E-2</v>
      </c>
      <c r="F461" s="82">
        <f t="shared" si="34"/>
        <v>4.2700349999999998E-2</v>
      </c>
      <c r="G461" s="44" t="s">
        <v>249</v>
      </c>
      <c r="H461" s="40"/>
      <c r="I461" s="40"/>
      <c r="J461" s="69">
        <f t="shared" si="31"/>
        <v>1.1288384868083683E-2</v>
      </c>
      <c r="K461" s="70">
        <f t="shared" si="32"/>
        <v>3.1411965131916311E-2</v>
      </c>
      <c r="AB461" s="59"/>
      <c r="AH461" s="46"/>
    </row>
    <row r="462" spans="1:34" x14ac:dyDescent="0.35">
      <c r="A462" s="32">
        <v>1568</v>
      </c>
      <c r="B462" s="32" t="s">
        <v>533</v>
      </c>
      <c r="C462" s="95">
        <v>1568</v>
      </c>
      <c r="D462" s="86">
        <v>6.2062693052759386E-3</v>
      </c>
      <c r="E462" s="82">
        <f t="shared" si="33"/>
        <v>4.2700346119328457E-2</v>
      </c>
      <c r="F462" s="82">
        <f t="shared" si="34"/>
        <v>4.2700349999999998E-2</v>
      </c>
      <c r="G462" s="44" t="s">
        <v>249</v>
      </c>
      <c r="H462" s="40"/>
      <c r="I462" s="40"/>
      <c r="J462" s="69">
        <f t="shared" si="31"/>
        <v>6.2062693052759386E-3</v>
      </c>
      <c r="K462" s="70">
        <f t="shared" si="32"/>
        <v>3.6494080694724061E-2</v>
      </c>
      <c r="AB462" s="59"/>
      <c r="AH462" s="46"/>
    </row>
    <row r="463" spans="1:34" x14ac:dyDescent="0.35">
      <c r="A463" s="32">
        <v>1569</v>
      </c>
      <c r="B463" s="32" t="s">
        <v>534</v>
      </c>
      <c r="C463" s="95">
        <v>1569</v>
      </c>
      <c r="D463" s="86">
        <v>5.8774079786160047E-2</v>
      </c>
      <c r="E463" s="82">
        <f t="shared" si="33"/>
        <v>6.0819995350133181E-2</v>
      </c>
      <c r="F463" s="82">
        <f t="shared" si="34"/>
        <v>6.0819999999999999E-2</v>
      </c>
      <c r="G463" s="44"/>
      <c r="H463" s="40"/>
      <c r="I463" s="40"/>
      <c r="J463" s="69">
        <f t="shared" si="31"/>
        <v>5.8774079786160047E-2</v>
      </c>
      <c r="K463" s="70">
        <f t="shared" si="32"/>
        <v>2.0459202138399524E-3</v>
      </c>
      <c r="AB463" s="59"/>
      <c r="AH463" s="46"/>
    </row>
    <row r="464" spans="1:34" x14ac:dyDescent="0.35">
      <c r="A464" s="32">
        <v>1570</v>
      </c>
      <c r="B464" s="32" t="s">
        <v>535</v>
      </c>
      <c r="C464" s="95">
        <v>1570</v>
      </c>
      <c r="D464" s="86">
        <v>5.8774079786160047E-2</v>
      </c>
      <c r="E464" s="82">
        <f t="shared" si="33"/>
        <v>6.0819995350133181E-2</v>
      </c>
      <c r="F464" s="82">
        <f t="shared" si="34"/>
        <v>6.0819999999999999E-2</v>
      </c>
      <c r="G464" s="44"/>
      <c r="H464" s="40"/>
      <c r="I464" s="40"/>
      <c r="J464" s="69">
        <f t="shared" si="31"/>
        <v>5.8774079786160047E-2</v>
      </c>
      <c r="K464" s="70">
        <f t="shared" si="32"/>
        <v>2.0459202138399524E-3</v>
      </c>
      <c r="AB464" s="59"/>
      <c r="AH464" s="46"/>
    </row>
    <row r="465" spans="1:34" x14ac:dyDescent="0.35">
      <c r="A465" s="32">
        <v>1571</v>
      </c>
      <c r="B465" s="32" t="s">
        <v>536</v>
      </c>
      <c r="C465" s="95">
        <v>1571</v>
      </c>
      <c r="D465" s="86">
        <v>5.8774079786160047E-2</v>
      </c>
      <c r="E465" s="82">
        <f t="shared" si="33"/>
        <v>6.0819995350133181E-2</v>
      </c>
      <c r="F465" s="82">
        <f t="shared" si="34"/>
        <v>6.0819999999999999E-2</v>
      </c>
      <c r="G465" s="44"/>
      <c r="H465" s="40"/>
      <c r="I465" s="40"/>
      <c r="J465" s="69">
        <f t="shared" si="31"/>
        <v>5.8774079786160047E-2</v>
      </c>
      <c r="K465" s="70">
        <f t="shared" si="32"/>
        <v>2.0459202138399524E-3</v>
      </c>
      <c r="AB465" s="59"/>
      <c r="AH465" s="46"/>
    </row>
    <row r="466" spans="1:34" x14ac:dyDescent="0.35">
      <c r="A466" s="32">
        <v>491</v>
      </c>
      <c r="B466" s="32" t="s">
        <v>537</v>
      </c>
      <c r="C466" s="95">
        <v>491</v>
      </c>
      <c r="D466" s="86">
        <v>7.6620375358830602E-3</v>
      </c>
      <c r="E466" s="82">
        <f t="shared" si="33"/>
        <v>4.2700346119328457E-2</v>
      </c>
      <c r="F466" s="82">
        <f t="shared" si="34"/>
        <v>4.2700349999999998E-2</v>
      </c>
      <c r="G466" s="44" t="s">
        <v>249</v>
      </c>
      <c r="H466" s="40"/>
      <c r="I466" s="40"/>
      <c r="J466" s="69">
        <f t="shared" si="31"/>
        <v>7.6620375358830602E-3</v>
      </c>
      <c r="K466" s="70">
        <f t="shared" si="32"/>
        <v>3.5038312464116941E-2</v>
      </c>
      <c r="AB466" s="59"/>
      <c r="AH466" s="46"/>
    </row>
    <row r="467" spans="1:34" x14ac:dyDescent="0.35">
      <c r="A467" s="32">
        <v>1573</v>
      </c>
      <c r="B467" s="32" t="s">
        <v>538</v>
      </c>
      <c r="C467" s="95">
        <v>1573</v>
      </c>
      <c r="D467" s="86">
        <v>6.1436804166312515E-3</v>
      </c>
      <c r="E467" s="82">
        <f t="shared" si="33"/>
        <v>4.2700346119328457E-2</v>
      </c>
      <c r="F467" s="82">
        <f t="shared" si="34"/>
        <v>4.2700349999999998E-2</v>
      </c>
      <c r="G467" s="44" t="s">
        <v>249</v>
      </c>
      <c r="H467" s="40"/>
      <c r="I467" s="40"/>
      <c r="J467" s="69">
        <f t="shared" si="31"/>
        <v>6.1436804166312515E-3</v>
      </c>
      <c r="K467" s="70">
        <f t="shared" si="32"/>
        <v>3.6556669583368749E-2</v>
      </c>
      <c r="N467"/>
      <c r="O467"/>
      <c r="AB467" s="59"/>
      <c r="AH467" s="46"/>
    </row>
    <row r="468" spans="1:34" x14ac:dyDescent="0.35">
      <c r="A468" s="32">
        <v>1574</v>
      </c>
      <c r="B468" s="32" t="s">
        <v>539</v>
      </c>
      <c r="C468" s="95">
        <v>1574</v>
      </c>
      <c r="D468" s="86">
        <v>2.5388189450183705E-2</v>
      </c>
      <c r="E468" s="82">
        <f t="shared" si="33"/>
        <v>4.5949077430232424E-2</v>
      </c>
      <c r="F468" s="82">
        <f t="shared" si="34"/>
        <v>4.5949080000000003E-2</v>
      </c>
      <c r="G468" s="44" t="s">
        <v>249</v>
      </c>
      <c r="H468" s="40"/>
      <c r="I468" s="40"/>
      <c r="J468" s="69">
        <f t="shared" si="31"/>
        <v>2.5388189450183705E-2</v>
      </c>
      <c r="K468" s="70">
        <f t="shared" si="32"/>
        <v>2.0560890549816298E-2</v>
      </c>
      <c r="N468"/>
      <c r="O468"/>
      <c r="AB468" s="59"/>
      <c r="AH468" s="46"/>
    </row>
    <row r="469" spans="1:34" x14ac:dyDescent="0.35">
      <c r="A469" s="32">
        <v>1575</v>
      </c>
      <c r="B469" s="32" t="s">
        <v>540</v>
      </c>
      <c r="C469" s="95">
        <v>1575</v>
      </c>
      <c r="D469" s="86">
        <v>1.2539354152615603E-2</v>
      </c>
      <c r="E469" s="82">
        <f t="shared" si="33"/>
        <v>4.2700346119328457E-2</v>
      </c>
      <c r="F469" s="82">
        <f t="shared" si="34"/>
        <v>4.2700349999999998E-2</v>
      </c>
      <c r="G469" s="44" t="s">
        <v>249</v>
      </c>
      <c r="H469" s="40"/>
      <c r="I469" s="40"/>
      <c r="J469" s="69">
        <f t="shared" si="31"/>
        <v>1.2539354152615603E-2</v>
      </c>
      <c r="K469" s="70">
        <f t="shared" si="32"/>
        <v>3.0160995847384395E-2</v>
      </c>
      <c r="N469"/>
      <c r="O469"/>
      <c r="AB469" s="59"/>
      <c r="AH469" s="46"/>
    </row>
    <row r="470" spans="1:34" x14ac:dyDescent="0.35">
      <c r="A470" s="32">
        <v>1576</v>
      </c>
      <c r="B470" s="32" t="s">
        <v>541</v>
      </c>
      <c r="C470" s="95">
        <v>1576</v>
      </c>
      <c r="D470" s="86">
        <v>1.0241562711575641E-2</v>
      </c>
      <c r="E470" s="82">
        <f t="shared" si="33"/>
        <v>4.2700346119328457E-2</v>
      </c>
      <c r="F470" s="82">
        <f t="shared" si="34"/>
        <v>4.2700349999999998E-2</v>
      </c>
      <c r="G470" s="44" t="s">
        <v>249</v>
      </c>
      <c r="H470" s="40"/>
      <c r="I470" s="40"/>
      <c r="J470" s="69">
        <f t="shared" si="31"/>
        <v>1.0241562711575641E-2</v>
      </c>
      <c r="K470" s="70">
        <f t="shared" si="32"/>
        <v>3.2458787288424357E-2</v>
      </c>
      <c r="N470"/>
      <c r="O470"/>
      <c r="AB470" s="59"/>
      <c r="AH470" s="46"/>
    </row>
    <row r="471" spans="1:34" x14ac:dyDescent="0.35">
      <c r="A471" s="32">
        <v>42</v>
      </c>
      <c r="B471" s="32" t="s">
        <v>212</v>
      </c>
      <c r="C471" s="95">
        <v>42</v>
      </c>
      <c r="D471" s="85">
        <v>5.8774079786160047E-2</v>
      </c>
      <c r="E471" s="82">
        <f t="shared" si="33"/>
        <v>6.0819995350133181E-2</v>
      </c>
      <c r="F471" s="82">
        <f t="shared" si="34"/>
        <v>6.0819999999999999E-2</v>
      </c>
      <c r="G471" s="44"/>
      <c r="H471" s="40"/>
      <c r="I471" s="40"/>
      <c r="J471" s="69">
        <f t="shared" si="31"/>
        <v>5.8774079786160047E-2</v>
      </c>
      <c r="K471" s="70">
        <f t="shared" si="32"/>
        <v>2.0459202138399524E-3</v>
      </c>
      <c r="N471"/>
      <c r="O471"/>
      <c r="P471"/>
      <c r="AB471" s="59"/>
      <c r="AH471" s="46"/>
    </row>
    <row r="472" spans="1:34" x14ac:dyDescent="0.35">
      <c r="A472" s="32">
        <v>1578</v>
      </c>
      <c r="B472" s="32" t="s">
        <v>542</v>
      </c>
      <c r="C472" s="95">
        <v>1578</v>
      </c>
      <c r="D472" s="85">
        <v>3.7806758780451942E-2</v>
      </c>
      <c r="E472" s="82">
        <f t="shared" si="33"/>
        <v>4.5949077430232424E-2</v>
      </c>
      <c r="F472" s="82">
        <f t="shared" si="34"/>
        <v>4.5949080000000003E-2</v>
      </c>
      <c r="G472" s="44" t="s">
        <v>249</v>
      </c>
      <c r="H472" s="40"/>
      <c r="I472" s="40"/>
      <c r="J472" s="69">
        <f t="shared" si="31"/>
        <v>3.7806758780451942E-2</v>
      </c>
      <c r="K472" s="70">
        <f t="shared" si="32"/>
        <v>8.1423212195480613E-3</v>
      </c>
      <c r="N472"/>
      <c r="O472"/>
      <c r="P472"/>
      <c r="AB472" s="59"/>
      <c r="AH472" s="46"/>
    </row>
    <row r="473" spans="1:34" x14ac:dyDescent="0.35">
      <c r="A473" s="32">
        <v>1579</v>
      </c>
      <c r="B473" s="32" t="s">
        <v>543</v>
      </c>
      <c r="C473" s="95">
        <v>1579</v>
      </c>
      <c r="D473" s="85">
        <v>4.0066793251278272E-2</v>
      </c>
      <c r="E473" s="82">
        <f t="shared" si="33"/>
        <v>5.8774079786160047E-2</v>
      </c>
      <c r="F473" s="82">
        <f t="shared" si="34"/>
        <v>5.8774079999999999E-2</v>
      </c>
      <c r="G473" s="44" t="s">
        <v>249</v>
      </c>
      <c r="H473" s="40"/>
      <c r="I473" s="40"/>
      <c r="J473" s="69">
        <f t="shared" si="31"/>
        <v>4.0066793251278272E-2</v>
      </c>
      <c r="K473" s="70">
        <f t="shared" si="32"/>
        <v>1.8707286748721727E-2</v>
      </c>
      <c r="N473"/>
      <c r="O473"/>
      <c r="P473"/>
      <c r="AB473" s="59"/>
      <c r="AH473" s="46"/>
    </row>
    <row r="474" spans="1:34" x14ac:dyDescent="0.35">
      <c r="A474" s="32">
        <v>1581</v>
      </c>
      <c r="B474" s="32" t="s">
        <v>544</v>
      </c>
      <c r="C474" s="95">
        <v>1581</v>
      </c>
      <c r="D474" s="85">
        <v>6.0454800752952585E-2</v>
      </c>
      <c r="E474" s="82">
        <f t="shared" si="33"/>
        <v>6.0819995350133181E-2</v>
      </c>
      <c r="F474" s="82">
        <f t="shared" si="34"/>
        <v>6.0819999999999999E-2</v>
      </c>
      <c r="G474" s="44"/>
      <c r="H474" s="40"/>
      <c r="I474" s="40"/>
      <c r="J474" s="69">
        <f t="shared" si="31"/>
        <v>6.0454800752952585E-2</v>
      </c>
      <c r="K474" s="70">
        <f t="shared" si="32"/>
        <v>3.6519924704741386E-4</v>
      </c>
      <c r="P474"/>
      <c r="AB474" s="59"/>
      <c r="AH474" s="46"/>
    </row>
    <row r="475" spans="1:34" x14ac:dyDescent="0.35">
      <c r="A475" s="32">
        <v>428</v>
      </c>
      <c r="B475" s="32" t="s">
        <v>545</v>
      </c>
      <c r="C475" s="95">
        <v>428</v>
      </c>
      <c r="D475" s="85">
        <v>3.5934219155730675E-2</v>
      </c>
      <c r="E475" s="82">
        <f t="shared" si="33"/>
        <v>4.5949077430232424E-2</v>
      </c>
      <c r="F475" s="82">
        <f t="shared" si="34"/>
        <v>4.5949080000000003E-2</v>
      </c>
      <c r="G475" s="44" t="s">
        <v>249</v>
      </c>
      <c r="H475" s="40"/>
      <c r="I475" s="40"/>
      <c r="J475" s="69">
        <f t="shared" si="31"/>
        <v>3.5934219155730675E-2</v>
      </c>
      <c r="K475" s="70">
        <f t="shared" si="32"/>
        <v>1.0014860844269328E-2</v>
      </c>
      <c r="P475"/>
      <c r="AB475" s="59"/>
      <c r="AH475" s="46"/>
    </row>
    <row r="476" spans="1:34" x14ac:dyDescent="0.35">
      <c r="A476" s="32">
        <v>1586</v>
      </c>
      <c r="B476" s="32" t="s">
        <v>546</v>
      </c>
      <c r="C476" s="95">
        <v>1586</v>
      </c>
      <c r="D476" s="85">
        <v>1.2894453990307834E-2</v>
      </c>
      <c r="E476" s="82">
        <f t="shared" si="33"/>
        <v>4.2700346119328457E-2</v>
      </c>
      <c r="F476" s="82">
        <f t="shared" si="34"/>
        <v>4.2700349999999998E-2</v>
      </c>
      <c r="G476" s="44" t="s">
        <v>249</v>
      </c>
      <c r="H476" s="40"/>
      <c r="I476" s="40"/>
      <c r="J476" s="69">
        <f t="shared" si="31"/>
        <v>1.2894453990307834E-2</v>
      </c>
      <c r="K476" s="70">
        <f t="shared" si="32"/>
        <v>2.9805896009692162E-2</v>
      </c>
      <c r="P476"/>
      <c r="AB476" s="59"/>
      <c r="AH476" s="46"/>
    </row>
    <row r="477" spans="1:34" x14ac:dyDescent="0.35">
      <c r="A477" s="32">
        <v>1587</v>
      </c>
      <c r="B477" s="32" t="s">
        <v>547</v>
      </c>
      <c r="C477" s="95">
        <v>1587</v>
      </c>
      <c r="D477" s="85">
        <v>2.3820883135123386E-2</v>
      </c>
      <c r="E477" s="82">
        <f t="shared" si="33"/>
        <v>4.5949077430232424E-2</v>
      </c>
      <c r="F477" s="82">
        <f t="shared" si="34"/>
        <v>4.5949080000000003E-2</v>
      </c>
      <c r="G477" s="44" t="s">
        <v>249</v>
      </c>
      <c r="H477" s="40"/>
      <c r="I477" s="40"/>
      <c r="J477" s="69">
        <f t="shared" si="31"/>
        <v>2.3820883135123386E-2</v>
      </c>
      <c r="K477" s="70">
        <f t="shared" si="32"/>
        <v>2.2128196864876618E-2</v>
      </c>
      <c r="P477"/>
      <c r="AB477" s="59"/>
      <c r="AH477" s="46"/>
    </row>
    <row r="478" spans="1:34" x14ac:dyDescent="0.35">
      <c r="A478" s="32">
        <v>1588</v>
      </c>
      <c r="B478" s="32" t="s">
        <v>548</v>
      </c>
      <c r="C478" s="95">
        <v>1588</v>
      </c>
      <c r="D478" s="85">
        <v>6.2062693052759386E-3</v>
      </c>
      <c r="E478" s="82">
        <f t="shared" si="33"/>
        <v>4.2700346119328457E-2</v>
      </c>
      <c r="F478" s="82">
        <f t="shared" si="34"/>
        <v>4.2700349999999998E-2</v>
      </c>
      <c r="G478" s="44" t="s">
        <v>249</v>
      </c>
      <c r="H478" s="40"/>
      <c r="I478" s="40"/>
      <c r="J478" s="69">
        <f t="shared" si="31"/>
        <v>6.2062693052759386E-3</v>
      </c>
      <c r="K478" s="70">
        <f t="shared" si="32"/>
        <v>3.6494080694724061E-2</v>
      </c>
      <c r="AB478" s="59"/>
      <c r="AH478" s="46"/>
    </row>
    <row r="479" spans="1:34" x14ac:dyDescent="0.35">
      <c r="A479" s="32">
        <v>1589</v>
      </c>
      <c r="B479" s="32" t="s">
        <v>549</v>
      </c>
      <c r="C479" s="95">
        <v>1589</v>
      </c>
      <c r="D479" s="85">
        <v>1.3916221099253263E-2</v>
      </c>
      <c r="E479" s="82">
        <f t="shared" si="33"/>
        <v>4.2700346119328457E-2</v>
      </c>
      <c r="F479" s="82">
        <f t="shared" si="34"/>
        <v>4.2700349999999998E-2</v>
      </c>
      <c r="G479" s="44" t="s">
        <v>249</v>
      </c>
      <c r="H479" s="40"/>
      <c r="I479" s="40"/>
      <c r="J479" s="69">
        <f t="shared" si="31"/>
        <v>1.3916221099253263E-2</v>
      </c>
      <c r="K479" s="70">
        <f t="shared" si="32"/>
        <v>2.8784128900746733E-2</v>
      </c>
      <c r="AB479" s="59"/>
      <c r="AH479" s="46"/>
    </row>
    <row r="480" spans="1:34" x14ac:dyDescent="0.35">
      <c r="A480" s="32">
        <v>1590</v>
      </c>
      <c r="B480" s="32" t="s">
        <v>550</v>
      </c>
      <c r="C480" s="95">
        <v>1590</v>
      </c>
      <c r="D480" s="85">
        <v>6.8016287362567367E-3</v>
      </c>
      <c r="E480" s="82">
        <f t="shared" si="33"/>
        <v>4.2700346119328457E-2</v>
      </c>
      <c r="F480" s="82">
        <f t="shared" si="34"/>
        <v>4.2700349999999998E-2</v>
      </c>
      <c r="G480" s="44" t="s">
        <v>249</v>
      </c>
      <c r="H480" s="40"/>
      <c r="I480" s="40"/>
      <c r="J480" s="69">
        <f t="shared" si="31"/>
        <v>6.8016287362567367E-3</v>
      </c>
      <c r="K480" s="70">
        <f t="shared" si="32"/>
        <v>3.5898721263743258E-2</v>
      </c>
      <c r="AB480" s="59"/>
      <c r="AH480" s="46"/>
    </row>
    <row r="481" spans="1:34" x14ac:dyDescent="0.35">
      <c r="A481" s="32">
        <v>1591</v>
      </c>
      <c r="B481" s="32" t="s">
        <v>551</v>
      </c>
      <c r="C481" s="95">
        <v>1591</v>
      </c>
      <c r="D481" s="85">
        <v>2.1021348367599724E-2</v>
      </c>
      <c r="E481" s="82">
        <f t="shared" si="33"/>
        <v>4.2700346119328457E-2</v>
      </c>
      <c r="F481" s="82">
        <f t="shared" si="34"/>
        <v>4.2700349999999998E-2</v>
      </c>
      <c r="G481" s="44" t="s">
        <v>249</v>
      </c>
      <c r="H481" s="40"/>
      <c r="I481" s="40"/>
      <c r="J481" s="69">
        <f t="shared" si="31"/>
        <v>2.1021348367599724E-2</v>
      </c>
      <c r="K481" s="70">
        <f t="shared" si="32"/>
        <v>2.1679001632400274E-2</v>
      </c>
      <c r="AB481" s="59"/>
      <c r="AH481" s="46"/>
    </row>
    <row r="482" spans="1:34" x14ac:dyDescent="0.35">
      <c r="A482" s="32">
        <v>1592</v>
      </c>
      <c r="B482" s="32" t="s">
        <v>552</v>
      </c>
      <c r="C482" s="95">
        <v>1592</v>
      </c>
      <c r="D482" s="85">
        <v>5.2801642360669259E-3</v>
      </c>
      <c r="E482" s="82">
        <f t="shared" si="33"/>
        <v>4.2700346119328457E-2</v>
      </c>
      <c r="F482" s="82">
        <f t="shared" si="34"/>
        <v>4.2700349999999998E-2</v>
      </c>
      <c r="G482" s="44" t="s">
        <v>249</v>
      </c>
      <c r="H482" s="40"/>
      <c r="I482" s="40"/>
      <c r="J482" s="69">
        <f t="shared" si="31"/>
        <v>5.2801642360669259E-3</v>
      </c>
      <c r="K482" s="70">
        <f t="shared" si="32"/>
        <v>3.7420185763933071E-2</v>
      </c>
      <c r="AB482" s="59"/>
      <c r="AH482" s="46"/>
    </row>
    <row r="483" spans="1:34" x14ac:dyDescent="0.35">
      <c r="A483" s="32">
        <v>1593</v>
      </c>
      <c r="B483" s="32" t="s">
        <v>553</v>
      </c>
      <c r="C483" s="95">
        <v>1593</v>
      </c>
      <c r="D483" s="85">
        <v>1.0109955244635083E-2</v>
      </c>
      <c r="E483" s="82">
        <f t="shared" si="33"/>
        <v>4.2700346119328457E-2</v>
      </c>
      <c r="F483" s="82">
        <f t="shared" si="34"/>
        <v>4.2700349999999998E-2</v>
      </c>
      <c r="G483" s="44" t="s">
        <v>249</v>
      </c>
      <c r="H483" s="40"/>
      <c r="I483" s="40"/>
      <c r="J483" s="69">
        <f t="shared" si="31"/>
        <v>1.0109955244635083E-2</v>
      </c>
      <c r="K483" s="70">
        <f t="shared" si="32"/>
        <v>3.2590394755364918E-2</v>
      </c>
      <c r="AB483" s="59"/>
      <c r="AH483" s="46"/>
    </row>
    <row r="484" spans="1:34" x14ac:dyDescent="0.35">
      <c r="A484" s="32">
        <v>1638</v>
      </c>
      <c r="B484" s="32" t="s">
        <v>554</v>
      </c>
      <c r="C484" s="95">
        <v>1638</v>
      </c>
      <c r="D484" s="85">
        <v>3.2993792122405725E-2</v>
      </c>
      <c r="E484" s="82">
        <f t="shared" si="33"/>
        <v>4.5949077430232424E-2</v>
      </c>
      <c r="F484" s="82">
        <f t="shared" si="34"/>
        <v>4.5949080000000003E-2</v>
      </c>
      <c r="G484" s="44" t="s">
        <v>249</v>
      </c>
      <c r="H484" s="40"/>
      <c r="I484" s="40"/>
      <c r="J484" s="69">
        <f>+D484</f>
        <v>3.2993792122405725E-2</v>
      </c>
      <c r="K484" s="70">
        <f>F484-J484</f>
        <v>1.2955287877594278E-2</v>
      </c>
      <c r="AB484" s="59"/>
      <c r="AH484" s="46"/>
    </row>
    <row r="485" spans="1:34" x14ac:dyDescent="0.35">
      <c r="A485" s="32">
        <v>1639</v>
      </c>
      <c r="B485" s="32" t="s">
        <v>555</v>
      </c>
      <c r="C485" s="95">
        <v>1639</v>
      </c>
      <c r="D485" s="85">
        <v>1.9226566247472598E-2</v>
      </c>
      <c r="E485" s="82">
        <f t="shared" si="33"/>
        <v>4.2700346119328457E-2</v>
      </c>
      <c r="F485" s="82">
        <f t="shared" si="34"/>
        <v>4.2700349999999998E-2</v>
      </c>
      <c r="G485" s="44" t="s">
        <v>249</v>
      </c>
      <c r="H485" s="40"/>
      <c r="I485" s="40"/>
      <c r="J485" s="69">
        <f t="shared" ref="J485:J486" si="35">+D485</f>
        <v>1.9226566247472598E-2</v>
      </c>
      <c r="K485" s="70">
        <f t="shared" ref="K485:K486" si="36">F485-J485</f>
        <v>2.34737837525274E-2</v>
      </c>
      <c r="AB485" s="59"/>
      <c r="AH485" s="46"/>
    </row>
    <row r="486" spans="1:34" x14ac:dyDescent="0.35">
      <c r="A486" s="32">
        <v>1640</v>
      </c>
      <c r="B486" s="32" t="s">
        <v>556</v>
      </c>
      <c r="C486" s="95">
        <v>1640</v>
      </c>
      <c r="D486" s="85">
        <v>1.9226566247472598E-2</v>
      </c>
      <c r="E486" s="82">
        <f t="shared" si="33"/>
        <v>4.2700346119328457E-2</v>
      </c>
      <c r="F486" s="82">
        <f t="shared" si="34"/>
        <v>4.2700349999999998E-2</v>
      </c>
      <c r="G486" s="44" t="s">
        <v>249</v>
      </c>
      <c r="H486" s="40"/>
      <c r="I486" s="40"/>
      <c r="J486" s="69">
        <f t="shared" si="35"/>
        <v>1.9226566247472598E-2</v>
      </c>
      <c r="K486" s="70">
        <f t="shared" si="36"/>
        <v>2.34737837525274E-2</v>
      </c>
      <c r="AB486" s="59"/>
      <c r="AH486" s="46"/>
    </row>
    <row r="487" spans="1:34" x14ac:dyDescent="0.35">
      <c r="A487" s="32">
        <v>1651</v>
      </c>
      <c r="B487" s="32" t="s">
        <v>558</v>
      </c>
      <c r="C487" s="95">
        <v>1651</v>
      </c>
      <c r="D487" s="85">
        <v>6.8390539922686868E-3</v>
      </c>
      <c r="E487" s="82">
        <f t="shared" si="33"/>
        <v>4.2700346119328457E-2</v>
      </c>
      <c r="F487" s="82">
        <f t="shared" si="34"/>
        <v>4.2700349999999998E-2</v>
      </c>
      <c r="G487" s="44" t="s">
        <v>249</v>
      </c>
      <c r="H487" s="40"/>
      <c r="I487" s="40"/>
      <c r="J487" s="69">
        <f t="shared" ref="J487" si="37">+D487</f>
        <v>6.8390539922686868E-3</v>
      </c>
      <c r="K487" s="70">
        <f t="shared" ref="K487" si="38">F487-J487</f>
        <v>3.5861296007731309E-2</v>
      </c>
      <c r="AB487" s="59"/>
      <c r="AH487" s="46"/>
    </row>
    <row r="488" spans="1:34" x14ac:dyDescent="0.35">
      <c r="A488" s="32">
        <v>1656</v>
      </c>
      <c r="B488" s="32" t="s">
        <v>559</v>
      </c>
      <c r="C488" s="95">
        <v>1656</v>
      </c>
      <c r="D488" s="85">
        <v>5.8774079786160047E-2</v>
      </c>
      <c r="E488" s="82">
        <f t="shared" si="33"/>
        <v>6.0819995350133181E-2</v>
      </c>
      <c r="F488" s="82">
        <f t="shared" si="34"/>
        <v>6.0819999999999999E-2</v>
      </c>
      <c r="G488" s="44"/>
      <c r="J488" s="69">
        <f t="shared" ref="J488" si="39">+D488</f>
        <v>5.8774079786160047E-2</v>
      </c>
      <c r="K488" s="70">
        <f t="shared" ref="K488" si="40">F488-J488</f>
        <v>2.0459202138399524E-3</v>
      </c>
    </row>
    <row r="489" spans="1:34" x14ac:dyDescent="0.35">
      <c r="A489" s="32">
        <v>1657</v>
      </c>
      <c r="B489" s="32" t="s">
        <v>560</v>
      </c>
      <c r="C489" s="95">
        <v>1657</v>
      </c>
      <c r="D489" s="85">
        <v>5.8774079786160047E-2</v>
      </c>
      <c r="E489" s="82">
        <f t="shared" si="33"/>
        <v>6.0819995350133181E-2</v>
      </c>
      <c r="F489" s="82">
        <f t="shared" si="34"/>
        <v>6.0819999999999999E-2</v>
      </c>
      <c r="G489" s="44"/>
      <c r="J489" s="69">
        <f t="shared" ref="J489:J492" si="41">+D489</f>
        <v>5.8774079786160047E-2</v>
      </c>
      <c r="K489" s="70">
        <f t="shared" ref="K489:K492" si="42">F489-J489</f>
        <v>2.0459202138399524E-3</v>
      </c>
    </row>
    <row r="490" spans="1:34" x14ac:dyDescent="0.35">
      <c r="A490" s="32">
        <v>1660</v>
      </c>
      <c r="B490" s="32" t="s">
        <v>561</v>
      </c>
      <c r="C490" s="95">
        <v>1660</v>
      </c>
      <c r="D490" s="85">
        <v>1.2899757316774481E-2</v>
      </c>
      <c r="E490" s="82">
        <f t="shared" si="33"/>
        <v>4.2700346119328457E-2</v>
      </c>
      <c r="F490" s="82">
        <f t="shared" si="34"/>
        <v>4.2700349999999998E-2</v>
      </c>
      <c r="G490" s="44" t="s">
        <v>249</v>
      </c>
      <c r="J490" s="69">
        <f t="shared" si="41"/>
        <v>1.2899757316774481E-2</v>
      </c>
      <c r="K490" s="70">
        <f t="shared" si="42"/>
        <v>2.9800592683225519E-2</v>
      </c>
    </row>
    <row r="491" spans="1:34" x14ac:dyDescent="0.35">
      <c r="A491" s="32">
        <v>1666</v>
      </c>
      <c r="B491" s="32" t="s">
        <v>563</v>
      </c>
      <c r="C491" s="95">
        <v>1666</v>
      </c>
      <c r="D491" s="85">
        <v>5.8774079786160047E-2</v>
      </c>
      <c r="E491" s="82">
        <f t="shared" si="33"/>
        <v>6.0819995350133181E-2</v>
      </c>
      <c r="F491" s="82">
        <f t="shared" si="34"/>
        <v>6.0819999999999999E-2</v>
      </c>
      <c r="G491" s="44"/>
      <c r="J491" s="69">
        <f t="shared" si="41"/>
        <v>5.8774079786160047E-2</v>
      </c>
      <c r="K491" s="70">
        <f t="shared" si="42"/>
        <v>2.0459202138399524E-3</v>
      </c>
    </row>
    <row r="492" spans="1:34" x14ac:dyDescent="0.35">
      <c r="A492" s="32">
        <v>1667</v>
      </c>
      <c r="B492" s="32" t="s">
        <v>564</v>
      </c>
      <c r="C492" s="95">
        <v>1667</v>
      </c>
      <c r="D492" s="85">
        <v>1.3325249318815147E-2</v>
      </c>
      <c r="E492" s="82">
        <f t="shared" si="33"/>
        <v>4.2700346119328457E-2</v>
      </c>
      <c r="F492" s="82">
        <f t="shared" si="34"/>
        <v>4.2700349999999998E-2</v>
      </c>
      <c r="G492" s="44" t="s">
        <v>249</v>
      </c>
      <c r="J492" s="69">
        <f t="shared" si="41"/>
        <v>1.3325249318815147E-2</v>
      </c>
      <c r="K492" s="70">
        <f t="shared" si="42"/>
        <v>2.9375100681184853E-2</v>
      </c>
    </row>
    <row r="493" spans="1:34" x14ac:dyDescent="0.35">
      <c r="A493" s="32">
        <v>1673</v>
      </c>
      <c r="B493" s="32" t="s">
        <v>565</v>
      </c>
      <c r="C493" s="95">
        <v>1673</v>
      </c>
      <c r="D493" s="85">
        <v>5.8774079786160047E-2</v>
      </c>
      <c r="E493" s="82">
        <f t="shared" si="33"/>
        <v>6.0819995350133181E-2</v>
      </c>
      <c r="F493" s="82">
        <f t="shared" si="34"/>
        <v>6.0819999999999999E-2</v>
      </c>
      <c r="G493" s="44"/>
      <c r="J493" s="69">
        <f t="shared" ref="J493:J496" si="43">+D493</f>
        <v>5.8774079786160047E-2</v>
      </c>
      <c r="K493" s="70">
        <f t="shared" ref="K493:K496" si="44">F493-J493</f>
        <v>2.0459202138399524E-3</v>
      </c>
    </row>
    <row r="494" spans="1:34" x14ac:dyDescent="0.35">
      <c r="A494" s="32">
        <v>1675</v>
      </c>
      <c r="B494" s="32" t="s">
        <v>566</v>
      </c>
      <c r="C494" s="95">
        <v>1675</v>
      </c>
      <c r="D494" s="85">
        <v>5.8774079786160047E-2</v>
      </c>
      <c r="E494" s="82">
        <f t="shared" si="33"/>
        <v>6.0819995350133181E-2</v>
      </c>
      <c r="F494" s="82">
        <f t="shared" si="34"/>
        <v>6.0819999999999999E-2</v>
      </c>
      <c r="G494" s="103"/>
      <c r="J494" s="69">
        <f t="shared" si="43"/>
        <v>5.8774079786160047E-2</v>
      </c>
      <c r="K494" s="70">
        <f t="shared" si="44"/>
        <v>2.0459202138399524E-3</v>
      </c>
    </row>
    <row r="495" spans="1:34" x14ac:dyDescent="0.35">
      <c r="A495" s="32">
        <v>1677</v>
      </c>
      <c r="B495" s="32" t="s">
        <v>567</v>
      </c>
      <c r="C495" s="95">
        <v>1677</v>
      </c>
      <c r="D495" s="85">
        <v>5.8774079786160047E-2</v>
      </c>
      <c r="E495" s="82">
        <f t="shared" si="33"/>
        <v>6.0819995350133181E-2</v>
      </c>
      <c r="F495" s="82">
        <f t="shared" si="34"/>
        <v>6.0819999999999999E-2</v>
      </c>
      <c r="G495" s="103"/>
      <c r="J495" s="69">
        <f t="shared" si="43"/>
        <v>5.8774079786160047E-2</v>
      </c>
      <c r="K495" s="70">
        <f t="shared" si="44"/>
        <v>2.0459202138399524E-3</v>
      </c>
    </row>
    <row r="496" spans="1:34" x14ac:dyDescent="0.35">
      <c r="A496" s="32">
        <v>1678</v>
      </c>
      <c r="B496" s="32" t="s">
        <v>570</v>
      </c>
      <c r="C496" s="95">
        <v>1678</v>
      </c>
      <c r="D496" s="85">
        <v>5.8774079786160047E-2</v>
      </c>
      <c r="E496" s="82">
        <f t="shared" si="33"/>
        <v>6.0819995350133181E-2</v>
      </c>
      <c r="F496" s="82">
        <f t="shared" si="34"/>
        <v>6.0819999999999999E-2</v>
      </c>
      <c r="G496" s="103"/>
      <c r="J496" s="69">
        <f t="shared" si="43"/>
        <v>5.8774079786160047E-2</v>
      </c>
      <c r="K496" s="70">
        <f t="shared" si="44"/>
        <v>2.0459202138399524E-3</v>
      </c>
    </row>
  </sheetData>
  <sheetProtection algorithmName="SHA-512" hashValue="om6tHEKu/GbGW/rRvsFju+mSIpQw2cnc63YbwGcQWWirhxrFAcMUXKSsGefA+cQg7qt/axxBkZ6njsyLb3WsmQ==" saltValue="97/a+uSDTbwbHNV2hQ5Eig==" spinCount="100000" sheet="1" objects="1" scenarios="1"/>
  <autoFilter ref="J1:K496" xr:uid="{00000000-0001-0000-0100-000000000000}"/>
  <mergeCells count="2">
    <mergeCell ref="O68:X68"/>
    <mergeCell ref="M7:M17"/>
  </mergeCells>
  <conditionalFormatting sqref="A2:A418 A420:A496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PH6YDT5SVYPS-713564309-54054</_dlc_DocId>
    <_dlc_DocIdUrl xmlns="c5714b04-a39d-46f6-a997-5a77b7ebc085">
      <Url>https://bna2.sharepoint.com/sites/Operaciones_BMC/_layouts/15/DocIdRedir.aspx?ID=PH6YDT5SVYPS-713564309-54054</Url>
      <Description>PH6YDT5SVYPS-713564309-54054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2025-03-03T14:23:29Z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2bd1cb13-c851-4fe9-a98c-df28251fd73f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