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Septiembre2025/"/>
    </mc:Choice>
  </mc:AlternateContent>
  <xr:revisionPtr revIDLastSave="950" documentId="13_ncr:1_{044002C2-0EA8-42F0-84B9-3A8056D95CDB}" xr6:coauthVersionLast="47" xr6:coauthVersionMax="47" xr10:uidLastSave="{7A1D0EA4-4348-4A25-B232-17E5659B58FB}"/>
  <bookViews>
    <workbookView minimized="1" xWindow="42250" yWindow="3540" windowWidth="3060" windowHeight="727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6" i="1"/>
  <c r="Q27" i="1"/>
  <c r="Q28" i="1"/>
  <c r="Q29" i="1"/>
  <c r="P29" i="1"/>
  <c r="P30" i="1"/>
  <c r="P31" i="1"/>
  <c r="J493" i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E493" i="1"/>
  <c r="F493" i="1" s="1"/>
  <c r="E494" i="1"/>
  <c r="F494" i="1" s="1"/>
  <c r="E495" i="1"/>
  <c r="F495" i="1" s="1"/>
  <c r="E496" i="1"/>
  <c r="F496" i="1" s="1"/>
  <c r="P18" i="1"/>
  <c r="K496" i="1" l="1"/>
  <c r="K495" i="1"/>
  <c r="K494" i="1"/>
  <c r="K493" i="1"/>
  <c r="P17" i="1"/>
  <c r="Q7" i="1" l="1"/>
  <c r="Q12" i="1"/>
  <c r="Q15" i="1" l="1"/>
  <c r="Q8" i="1"/>
  <c r="E497" i="1" s="1"/>
  <c r="F497" i="1" s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<sst xmlns="http://schemas.openxmlformats.org/spreadsheetml/2006/main" count="1164" uniqueCount="573">
  <si>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</si>
  <si>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</si>
  <si>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</si>
  <si>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</si>
  <si>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</si>
  <si>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</si>
  <si>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</si>
  <si>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</si>
  <si>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</si>
  <si>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</si>
  <si>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</si>
  <si>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</si>
  <si>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</si>
  <si>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</si>
  <si>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</si>
  <si>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</si>
  <si>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</si>
  <si>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</si>
  <si>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</si>
  <si>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</si>
  <si>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</si>
  <si>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</si>
  <si>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</si>
  <si>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</si>
  <si>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</si>
  <si>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</si>
  <si>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</si>
  <si>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</si>
  <si>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</si>
  <si>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</si>
  <si>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</si>
  <si>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</si>
  <si>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</si>
  <si>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</si>
  <si>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</si>
  <si>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</si>
  <si>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</si>
  <si>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</si>
  <si>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</si>
  <si>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</si>
  <si>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</si>
  <si>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</si>
  <si>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</si>
  <si>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</si>
  <si>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</si>
  <si>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</si>
  <si>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</si>
  <si>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</si>
  <si>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</si>
  <si>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</si>
  <si>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</si>
  <si>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</si>
  <si>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</si>
  <si>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</si>
  <si>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</si>
  <si>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</si>
  <si>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</si>
  <si>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</si>
  <si>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</si>
  <si>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</si>
  <si>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</si>
  <si>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</si>
  <si>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</si>
  <si>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</si>
  <si>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</si>
  <si>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</si>
  <si>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</si>
  <si>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</si>
  <si>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</si>
  <si>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</si>
  <si>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</si>
  <si>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</si>
  <si>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</si>
  <si>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</si>
  <si>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</si>
  <si>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</si>
  <si>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</si>
  <si>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</si>
  <si>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</si>
  <si>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</si>
  <si>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</si>
  <si>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</si>
  <si>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</si>
  <si>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</si>
  <si>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</si>
  <si>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</si>
  <si>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</si>
  <si>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</si>
  <si>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</si>
  <si>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</si>
  <si>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</si>
  <si>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</si>
  <si>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</si>
  <si>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</si>
  <si>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</si>
  <si>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</si>
  <si>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</si>
  <si>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</si>
  <si>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</si>
  <si>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</si>
  <si>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</si>
  <si>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</si>
  <si>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</si>
  <si>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</si>
  <si>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</si>
  <si>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</si>
  <si>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</si>
  <si>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</si>
  <si>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</si>
  <si>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</si>
  <si>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</si>
  <si>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</si>
  <si>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</si>
  <si>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</si>
  <si>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</si>
  <si>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</si>
  <si>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</si>
  <si>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</si>
  <si>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</si>
  <si>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</si>
  <si>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</si>
  <si>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</si>
  <si>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</si>
  <si>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</si>
  <si>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</si>
  <si>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</si>
  <si>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</si>
  <si>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</si>
  <si>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</si>
  <si>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</si>
  <si>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</si>
  <si>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</si>
  <si>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</si>
  <si>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</si>
  <si>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</si>
  <si>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</si>
  <si>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</si>
  <si>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</si>
  <si>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</si>
  <si>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</si>
  <si>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</si>
  <si>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</si>
  <si>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</si>
  <si>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</si>
  <si>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</si>
  <si>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</si>
  <si>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</si>
  <si>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</si>
  <si>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</si>
  <si>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</si>
  <si>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</si>
  <si>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</si>
  <si>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</si>
  <si>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</si>
  <si>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</si>
  <si>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</si>
  <si>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</si>
  <si>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</si>
  <si>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</si>
  <si>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</si>
  <si>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</si>
  <si>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</si>
  <si>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</si>
  <si>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</si>
  <si>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</si>
  <si>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</si>
  <si>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</si>
  <si>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</si>
  <si>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</si>
  <si>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</si>
  <si>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</si>
  <si>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</si>
  <si>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</si>
  <si>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</si>
  <si>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</si>
  <si>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</si>
  <si>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</si>
  <si>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</si>
  <si>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</si>
  <si>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</si>
  <si>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</si>
  <si>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</si>
  <si>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</si>
  <si>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</si>
  <si>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</si>
  <si>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</si>
  <si>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</si>
  <si>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</si>
  <si>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</si>
  <si>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</si>
  <si>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</si>
  <si>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</si>
  <si>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</si>
  <si>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</si>
  <si>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</si>
  <si>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</si>
  <si>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</si>
  <si>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</si>
  <si>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</si>
  <si>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</si>
  <si>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</si>
  <si>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</si>
  <si>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</si>
  <si>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</si>
  <si>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</si>
  <si>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</si>
  <si>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</si>
  <si>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</si>
  <si>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</si>
  <si>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</si>
  <si>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</si>
  <si>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</si>
  <si>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</si>
  <si>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</si>
  <si>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</si>
  <si>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</si>
  <si>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</si>
  <si>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</si>
  <si>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</si>
  <si>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</si>
  <si>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</si>
  <si>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</si>
  <si>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</si>
  <si>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</si>
  <si>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</si>
  <si>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</si>
  <si>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</si>
  <si>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</si>
  <si>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</si>
  <si>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</si>
  <si>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</si>
  <si>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</si>
  <si>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</si>
  <si>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</si>
  <si>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</si>
  <si>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</si>
  <si>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</si>
  <si>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</si>
  <si>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</si>
  <si>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</si>
  <si>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</si>
  <si>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</si>
  <si>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</si>
  <si>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</si>
  <si>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</si>
  <si>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</si>
  <si>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</si>
  <si>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</si>
  <si>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</si>
  <si>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</si>
  <si>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</si>
  <si>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</si>
  <si>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</si>
  <si>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</si>
  <si>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</si>
  <si>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</si>
  <si>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</si>
  <si>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</si>
  <si>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</si>
  <si>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</si>
  <si>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</si>
  <si>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</si>
  <si>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</si>
  <si>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</si>
  <si>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</si>
  <si>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</si>
  <si>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</si>
  <si>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</si>
  <si>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</si>
  <si>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</si>
  <si>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</si>
  <si>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</si>
  <si>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</si>
  <si>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</si>
  <si>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</si>
  <si>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</si>
  <si>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</si>
  <si>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</si>
  <si>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</si>
  <si>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</si>
  <si>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</si>
  <si>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</si>
  <si>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</si>
  <si>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</si>
  <si>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</si>
  <si>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</si>
  <si>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</si>
  <si>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</si>
  <si>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</si>
  <si>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</si>
  <si>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</si>
  <si>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</si>
  <si>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</si>
  <si>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</si>
  <si>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</si>
  <si>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</si>
  <si>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</si>
  <si>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</si>
  <si>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</si>
  <si>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</si>
  <si>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</si>
  <si>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</si>
  <si>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</si>
  <si>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</si>
  <si>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</si>
  <si>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</si>
  <si>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</si>
  <si>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</si>
  <si>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</si>
  <si>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</si>
  <si>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</si>
  <si>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</si>
  <si>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</si>
  <si>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</si>
  <si>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</si>
  <si>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</si>
  <si>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</si>
  <si>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</si>
  <si>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</si>
  <si>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</si>
  <si>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</si>
  <si>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</si>
  <si>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</si>
  <si>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</si>
  <si>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</si>
  <si>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</si>
  <si>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</si>
  <si>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</si>
  <si>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</si>
  <si>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</si>
  <si>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</si>
  <si>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</si>
  <si>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</si>
  <si>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</si>
  <si>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</si>
  <si>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</si>
  <si>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</si>
  <si>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</si>
  <si>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</si>
  <si>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</si>
  <si>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</si>
  <si>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</si>
  <si>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</si>
  <si>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</si>
  <si>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</si>
  <si>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</si>
  <si>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</si>
  <si>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</si>
  <si>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</si>
  <si>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</si>
  <si>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</si>
  <si>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</si>
  <si>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</si>
  <si>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</si>
  <si>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</si>
  <si>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</si>
  <si>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</si>
  <si>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</si>
  <si>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</si>
  <si>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</si>
  <si>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</si>
  <si>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</si>
  <si>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</si>
  <si>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</si>
  <si>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</si>
  <si>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</si>
  <si>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</si>
  <si>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</si>
  <si>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</si>
  <si>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</si>
  <si>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</si>
  <si>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</si>
  <si>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</si>
  <si>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</si>
  <si>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</si>
  <si>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</si>
  <si>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</si>
  <si>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</si>
  <si>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</si>
  <si>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</si>
  <si>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</si>
  <si>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</si>
  <si>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</si>
  <si>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</si>
  <si>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</si>
  <si>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</si>
  <si>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</si>
  <si>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</si>
  <si>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</si>
  <si>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</si>
  <si>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</si>
  <si>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</si>
  <si>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</si>
  <si>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</si>
  <si>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</si>
  <si>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</si>
  <si>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</si>
  <si>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</si>
  <si>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</si>
  <si>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</si>
  <si>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</si>
  <si>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</si>
  <si>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</si>
  <si>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</si>
  <si>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</si>
  <si>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</si>
  <si>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</si>
  <si>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</si>
  <si>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</si>
  <si>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</si>
  <si>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</si>
  <si>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</si>
  <si>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</si>
  <si>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</si>
  <si>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</si>
  <si>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</si>
  <si>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</si>
  <si>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</si>
  <si>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</si>
  <si>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</si>
  <si>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</si>
  <si>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</si>
  <si>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</si>
  <si>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</si>
  <si>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</si>
  <si>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</si>
  <si>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</si>
  <si>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</si>
  <si>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</si>
  <si>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</si>
  <si>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</si>
  <si>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</si>
  <si>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</si>
  <si>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</si>
  <si>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</si>
  <si>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</si>
  <si>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</si>
  <si>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</si>
  <si>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</si>
  <si>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</si>
  <si>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</si>
  <si>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</si>
  <si>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</si>
  <si>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</si>
  <si>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</si>
  <si>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</si>
  <si>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</si>
  <si>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</si>
  <si>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</si>
  <si>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</si>
  <si>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</si>
  <si>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</si>
  <si>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</si>
  <si>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</si>
  <si>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</si>
  <si>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</si>
  <si>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</si>
  <si>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</si>
  <si>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</si>
  <si>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</si>
  <si>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</si>
  <si>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</si>
  <si>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</si>
  <si>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</si>
  <si>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</si>
  <si>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</si>
  <si>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</si>
  <si>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</si>
  <si>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</si>
  <si>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</si>
  <si>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</si>
  <si>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</si>
  <si>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</si>
  <si>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</si>
  <si>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</si>
  <si>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</si>
  <si>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</si>
  <si>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</si>
  <si>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</si>
  <si>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</si>
  <si>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</si>
  <si>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</si>
  <si>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</si>
  <si>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</si>
  <si>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</si>
  <si>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</si>
  <si>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</si>
  <si>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</si>
  <si>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</si>
  <si>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</si>
  <si>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</si>
  <si>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</si>
  <si>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</si>
  <si>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</si>
  <si>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</si>
  <si>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</si>
  <si>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</si>
  <si>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</si>
  <si>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</si>
  <si>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</si>
  <si>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</si>
  <si>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</si>
  <si>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</si>
  <si>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</si>
  <si>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</si>
  <si>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</si>
  <si>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</si>
  <si>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</si>
  <si>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</si>
  <si>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</si>
  <si>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</si>
  <si>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</si>
  <si>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</si>
  <si>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</si>
  <si>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</si>
  <si>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</si>
  <si>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</si>
  <si>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</si>
  <si>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</si>
  <si>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</si>
  <si>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</si>
  <si>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</si>
  <si>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</si>
  <si>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</si>
  <si>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</si>
  <si>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</si>
  <si>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</si>
  <si>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</si>
  <si>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</si>
  <si>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</si>
  <si>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</si>
  <si>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</si>
  <si>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</si>
  <si>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</si>
  <si>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</si>
  <si>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</si>
  <si>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</si>
  <si>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</si>
  <si>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</si>
  <si>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</si>
  <si>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</si>
  <si>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</si>
  <si>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</si>
  <si>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</si>
  <si>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</si>
  <si>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</si>
  <si>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</si>
  <si>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</si>
  <si>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</si>
  <si>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</si>
  <si>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</si>
  <si>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</si>
  <si>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</si>
  <si>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</si>
  <si>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</si>
  <si>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</si>
  <si>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</si>
  <si>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</si>
  <si>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</si>
  <si>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</si>
  <si>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</si>
  <si>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</si>
  <si>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</si>
  <si>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</si>
  <si>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</si>
  <si>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</si>
  <si>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</si>
  <si>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</si>
  <si>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</si>
  <si>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</si>
  <si>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</si>
  <si>
    <t>MEZCLA EN POLVO PARA PREPARAR TÉ</t>
  </si>
  <si>
    <t>Castigo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</si>
</sst>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theme="6" tint="0.399975585192419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9" fontId="0" fillId="5" borderId="10" xfId="1" applyFont="1" applyFill="1" applyBorder="1" applyAlignment="1">
      <alignment horizontal="center"/>
    </xf>
    <xf numFmtId="10" fontId="0" fillId="5" borderId="10" xfId="0" applyNumberFormat="1" applyFill="1" applyBorder="1" applyAlignment="1">
      <alignment horizontal="center"/>
    </xf>
    <xf numFmtId="10" fontId="18" fillId="5" borderId="10" xfId="0" applyNumberFormat="1" applyFont="1" applyFill="1" applyBorder="1" applyAlignment="1">
      <alignment vertical="center"/>
    </xf>
    <xf numFmtId="10" fontId="29" fillId="5" borderId="10" xfId="1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8" borderId="10" xfId="0" applyNumberFormat="1" applyFont="1" applyFill="1" applyBorder="1"/>
    <xf numFmtId="10" fontId="1" fillId="18" borderId="10" xfId="1" applyNumberFormat="1" applyFill="1" applyBorder="1" applyAlignment="1" applyProtection="1">
      <alignment horizontal="center"/>
      <protection hidden="1"/>
    </xf>
    <xf numFmtId="0" fontId="2" fillId="18" borderId="1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0" fillId="18" borderId="0" xfId="0" applyFill="1"/>
    <xf numFmtId="0" fontId="2" fillId="18" borderId="10" xfId="0" applyFont="1" applyFill="1" applyBorder="1"/>
    <xf numFmtId="10" fontId="2" fillId="18" borderId="10" xfId="0" applyNumberFormat="1" applyFont="1" applyFill="1" applyBorder="1" applyAlignment="1">
      <alignment horizontal="center"/>
    </xf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10" fontId="0" fillId="18" borderId="10" xfId="0" applyNumberFormat="1" applyFill="1" applyBorder="1"/>
    <xf numFmtId="10" fontId="1" fillId="18" borderId="10" xfId="0" applyNumberFormat="1" applyFont="1" applyFill="1" applyBorder="1"/>
    <xf numFmtId="10" fontId="0" fillId="18" borderId="10" xfId="0" applyNumberFormat="1" applyFill="1" applyBorder="1" applyAlignment="1">
      <alignment horizontal="center"/>
    </xf>
    <xf numFmtId="10" fontId="18" fillId="18" borderId="10" xfId="0" applyNumberFormat="1" applyFont="1" applyFill="1" applyBorder="1" applyAlignment="1">
      <alignment vertical="center"/>
    </xf>
    <xf numFmtId="10" fontId="35" fillId="18" borderId="10" xfId="1" applyNumberFormat="1" applyFont="1" applyFill="1" applyBorder="1"/>
    <xf numFmtId="10" fontId="31" fillId="18" borderId="10" xfId="1" applyNumberFormat="1" applyFont="1" applyFill="1" applyBorder="1"/>
    <xf numFmtId="0" fontId="0" fillId="18" borderId="10" xfId="0" applyFill="1" applyBorder="1"/>
    <xf numFmtId="10" fontId="36" fillId="18" borderId="10" xfId="1" applyNumberFormat="1" applyFont="1" applyFill="1" applyBorder="1"/>
    <xf numFmtId="10" fontId="32" fillId="18" borderId="10" xfId="1" applyNumberFormat="1" applyFont="1" applyFill="1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3" t="s">
        <v>152</v>
      </c>
      <c r="C2" s="124"/>
      <c r="D2" s="125"/>
    </row>
    <row r="3" spans="2:4" ht="57.5" hidden="1" thickBot="1" x14ac:dyDescent="0.7">
      <c r="B3" s="6" t="s">
        <v>147</v>
      </c>
      <c r="C3" s="12">
        <v>26</v>
      </c>
      <c r="D3" s="126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45901</v>
      </c>
      <c r="D4" s="127"/>
    </row>
    <row r="5" spans="2:4" ht="15.75" hidden="1" customHeight="1" thickBot="1" x14ac:dyDescent="0.4">
      <c r="B5" s="2" t="s">
        <v>150</v>
      </c>
      <c r="C5" s="10">
        <f ca="1">C4+30</f>
        <v>45931</v>
      </c>
      <c r="D5" s="127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27"/>
    </row>
    <row r="7" spans="2:4" ht="15" hidden="1" thickBot="1" x14ac:dyDescent="0.4">
      <c r="B7" s="1" t="s">
        <v>154</v>
      </c>
      <c r="C7" s="11">
        <f ca="1">C5-C4</f>
        <v>30</v>
      </c>
      <c r="D7" s="128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0" t="s">
        <v>151</v>
      </c>
      <c r="C15" s="121"/>
      <c r="D15" s="122"/>
    </row>
    <row r="16" spans="2:4" ht="52.5" thickBot="1" x14ac:dyDescent="0.65">
      <c r="B16" s="14" t="s">
        <v>148</v>
      </c>
      <c r="C16" s="15" t="s">
        <v>254</v>
      </c>
      <c r="D16" s="129">
        <f>IF(ISERROR(VLOOKUP(C16,$B$26:$B$31,1,0)),VLOOKUP(C16,'Tabla márgenes'!$B$2:$E$1128,4,0),VLOOKUP(C16,'Tabla márgenes'!$B$2:$E$1128,4,0)*VLOOKUP(C16,$B$26:$C$31,2,0))*SQRT(DAYS360(C17,C18)/30)</f>
        <v>5.4574578750624242E-3</v>
      </c>
    </row>
    <row r="17" spans="2:5" ht="15" customHeight="1" thickBot="1" x14ac:dyDescent="0.4">
      <c r="B17" s="16" t="s">
        <v>149</v>
      </c>
      <c r="C17" s="17">
        <v>41289</v>
      </c>
      <c r="D17" s="130"/>
    </row>
    <row r="18" spans="2:5" ht="15.75" customHeight="1" thickBot="1" x14ac:dyDescent="0.4">
      <c r="B18" s="18" t="s">
        <v>150</v>
      </c>
      <c r="C18" s="17">
        <v>41320</v>
      </c>
      <c r="D18" s="130"/>
    </row>
    <row r="19" spans="2:5" ht="19.5" customHeight="1" thickBot="1" x14ac:dyDescent="0.5">
      <c r="B19" s="1" t="s">
        <v>143</v>
      </c>
      <c r="C19" s="8">
        <v>129</v>
      </c>
      <c r="D19" s="130"/>
    </row>
    <row r="20" spans="2:5" ht="15" thickBot="1" x14ac:dyDescent="0.4">
      <c r="B20" s="4" t="s">
        <v>154</v>
      </c>
      <c r="C20" s="11">
        <f>DAYS360(C17,C18)</f>
        <v>30</v>
      </c>
      <c r="D20" s="131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2" t="s">
        <v>253</v>
      </c>
      <c r="C24" s="133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312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311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319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315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320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316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310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309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313</v>
      </c>
    </row>
    <row r="361" spans="2:3" x14ac:dyDescent="0.35">
      <c r="B361" s="20">
        <v>992</v>
      </c>
      <c r="C361" s="39" t="s">
        <v>314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318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317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L497"/>
  <sheetViews>
    <sheetView showGridLines="0" tabSelected="1" zoomScale="71" zoomScaleNormal="71" workbookViewId="0">
      <pane ySplit="1" topLeftCell="A451" activePane="bottomLeft" state="frozen"/>
      <selection pane="bottomLeft" activeCell="F497" sqref="F497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hidden="1" customWidth="1"/>
    <col min="34" max="34" width="13.453125" hidden="1" customWidth="1"/>
    <col min="35" max="38" width="11.453125" hidden="1" customWidth="1"/>
    <col min="39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308</v>
      </c>
      <c r="F1" s="43" t="s">
        <v>307</v>
      </c>
      <c r="G1" s="43" t="s">
        <v>323</v>
      </c>
      <c r="K1" s="67" t="s">
        <v>327</v>
      </c>
      <c r="L1" t="s">
        <v>561</v>
      </c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3.0302449731208915E-2</v>
      </c>
      <c r="E2" s="81">
        <f>IF(AND(G2="X",D2&lt;$N$17),VLOOKUP(D2,$N$7:$Q$51,4,1),IF(D2&lt;$N$17,VLOOKUP(D2,$N$7:$P$51,3,1),IF(G2="X",VLOOKUP(D2,$N$7:$R$51,4,1),VLOOKUP(D2,$N$7:$R$51,3,1))))</f>
        <v>4.5686761476591141E-2</v>
      </c>
      <c r="F2" s="81">
        <f>ROUND(E2,8)</f>
        <v>4.568676E-2</v>
      </c>
      <c r="G2" s="44" t="s">
        <v>249</v>
      </c>
      <c r="H2" s="40"/>
      <c r="I2" s="40"/>
      <c r="J2" s="68">
        <f t="shared" ref="J2:J64" si="0">+D2</f>
        <v>3.0302449731208915E-2</v>
      </c>
      <c r="K2" s="69">
        <f>F2-J2</f>
        <v>1.5384310268791085E-2</v>
      </c>
      <c r="L2" s="40"/>
      <c r="M2" s="40"/>
      <c r="U2" s="19"/>
      <c r="AB2" s="58"/>
      <c r="AH2" s="46"/>
    </row>
    <row r="3" spans="1:34" ht="15.75" customHeight="1" x14ac:dyDescent="0.35">
      <c r="A3" s="32">
        <v>1069</v>
      </c>
      <c r="B3" s="32" t="s">
        <v>141</v>
      </c>
      <c r="C3" s="94">
        <v>1069</v>
      </c>
      <c r="D3" s="83">
        <v>3.0302449731208915E-2</v>
      </c>
      <c r="E3" s="81">
        <f t="shared" ref="E3:E66" si="1">IF(AND(G3="X",D3&lt;$N$17),VLOOKUP(D3,$N$7:$Q$51,4,1),IF(D3&lt;$N$17,VLOOKUP(D3,$N$7:$P$51,3,1),IF(G3="X",VLOOKUP(D3,$N$7:$R$51,4,1),VLOOKUP(D3,$N$7:$R$51,3,1))))</f>
        <v>4.5686761476591141E-2</v>
      </c>
      <c r="F3" s="81">
        <f t="shared" ref="F3:F66" si="2">ROUND(E3,8)</f>
        <v>4.568676E-2</v>
      </c>
      <c r="G3" s="44" t="s">
        <v>249</v>
      </c>
      <c r="H3" s="40"/>
      <c r="I3" s="40"/>
      <c r="J3" s="68">
        <f t="shared" si="0"/>
        <v>3.0302449731208915E-2</v>
      </c>
      <c r="K3" s="69">
        <f t="shared" ref="K3:K64" si="3">F3-J3</f>
        <v>1.5384310268791085E-2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5.6485630001974506E-2</v>
      </c>
      <c r="E4" s="81">
        <f t="shared" si="1"/>
        <v>6.0534230970095318E-2</v>
      </c>
      <c r="F4" s="81">
        <f t="shared" si="2"/>
        <v>6.0534230000000001E-2</v>
      </c>
      <c r="G4" s="101"/>
      <c r="H4" s="40"/>
      <c r="I4" s="40"/>
      <c r="J4" s="68">
        <f t="shared" si="0"/>
        <v>5.6485630001974506E-2</v>
      </c>
      <c r="K4" s="69">
        <f t="shared" si="3"/>
        <v>4.0485999980254955E-3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9.6236547414775848E-3</v>
      </c>
      <c r="E5" s="81">
        <f t="shared" si="1"/>
        <v>4.0659404717969506E-2</v>
      </c>
      <c r="F5" s="81">
        <f t="shared" si="2"/>
        <v>4.0659399999999998E-2</v>
      </c>
      <c r="G5" s="44" t="s">
        <v>249</v>
      </c>
      <c r="H5" s="40"/>
      <c r="I5" s="40"/>
      <c r="J5" s="68">
        <f t="shared" si="0"/>
        <v>9.6236547414775848E-3</v>
      </c>
      <c r="K5" s="69">
        <f t="shared" si="3"/>
        <v>3.1035745258522415E-2</v>
      </c>
      <c r="L5" s="40"/>
      <c r="M5" s="40"/>
      <c r="N5" s="3" t="s">
        <v>286</v>
      </c>
      <c r="O5" s="138">
        <v>1.0192597363461325E-2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3.0302449731208915E-2</v>
      </c>
      <c r="E6" s="81">
        <f t="shared" si="1"/>
        <v>4.5686761476591141E-2</v>
      </c>
      <c r="F6" s="81">
        <f t="shared" si="2"/>
        <v>4.568676E-2</v>
      </c>
      <c r="G6" s="44" t="s">
        <v>249</v>
      </c>
      <c r="H6" s="40"/>
      <c r="I6" s="40"/>
      <c r="J6" s="68">
        <f t="shared" si="0"/>
        <v>3.0302449731208915E-2</v>
      </c>
      <c r="K6" s="69">
        <f t="shared" si="3"/>
        <v>1.5384310268791085E-2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3.0302449731208915E-2</v>
      </c>
      <c r="E7" s="81">
        <f t="shared" si="1"/>
        <v>4.5686761476591141E-2</v>
      </c>
      <c r="F7" s="81">
        <f t="shared" si="2"/>
        <v>4.568676E-2</v>
      </c>
      <c r="G7" s="44" t="s">
        <v>249</v>
      </c>
      <c r="H7" s="40"/>
      <c r="I7" s="40"/>
      <c r="J7" s="68">
        <f t="shared" si="0"/>
        <v>3.0302449731208915E-2</v>
      </c>
      <c r="K7" s="69">
        <f t="shared" si="3"/>
        <v>1.5384310268791085E-2</v>
      </c>
      <c r="L7" s="40"/>
      <c r="M7" s="135" t="s">
        <v>287</v>
      </c>
      <c r="N7" s="50">
        <v>0</v>
      </c>
      <c r="O7" s="33"/>
      <c r="P7" s="63">
        <v>2.0538085237897526E-2</v>
      </c>
      <c r="Q7" s="31">
        <f t="shared" ref="Q7:Q16" si="4">+P9</f>
        <v>4.0659404717969506E-2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9.6236547414775848E-3</v>
      </c>
      <c r="E8" s="81">
        <f t="shared" si="1"/>
        <v>4.0659404717969506E-2</v>
      </c>
      <c r="F8" s="81">
        <f t="shared" si="2"/>
        <v>4.0659399999999998E-2</v>
      </c>
      <c r="G8" s="44" t="s">
        <v>249</v>
      </c>
      <c r="H8" s="40"/>
      <c r="I8" s="40"/>
      <c r="J8" s="68">
        <f t="shared" si="0"/>
        <v>9.6236547414775848E-3</v>
      </c>
      <c r="K8" s="69">
        <f t="shared" si="3"/>
        <v>3.1035745258522415E-2</v>
      </c>
      <c r="L8" s="40"/>
      <c r="M8" s="136"/>
      <c r="N8" s="91">
        <v>2.0538085237897526E-2</v>
      </c>
      <c r="O8" s="31"/>
      <c r="P8" s="64">
        <v>3.55828348612372E-2</v>
      </c>
      <c r="Q8" s="31">
        <f t="shared" si="4"/>
        <v>4.5686761476591141E-2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1.8856500378797447E-2</v>
      </c>
      <c r="E9" s="81">
        <f t="shared" si="1"/>
        <v>4.0659404717969506E-2</v>
      </c>
      <c r="F9" s="81">
        <f t="shared" si="2"/>
        <v>4.0659399999999998E-2</v>
      </c>
      <c r="G9" s="44" t="s">
        <v>249</v>
      </c>
      <c r="H9" s="40"/>
      <c r="I9" s="40"/>
      <c r="J9" s="68">
        <f t="shared" si="0"/>
        <v>1.8856500378797447E-2</v>
      </c>
      <c r="K9" s="69">
        <f t="shared" si="3"/>
        <v>2.1802899621202552E-2</v>
      </c>
      <c r="L9" s="40"/>
      <c r="M9" s="136"/>
      <c r="N9" s="91">
        <v>3.55828348612372E-2</v>
      </c>
      <c r="O9" s="31"/>
      <c r="P9" s="64">
        <v>4.0659404717969506E-2</v>
      </c>
      <c r="Q9" s="31">
        <f t="shared" si="4"/>
        <v>5.2259651293524292E-2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1.0525309660612251E-2</v>
      </c>
      <c r="E10" s="81">
        <f t="shared" si="1"/>
        <v>4.0659404717969506E-2</v>
      </c>
      <c r="F10" s="81">
        <f t="shared" si="2"/>
        <v>4.0659399999999998E-2</v>
      </c>
      <c r="G10" s="44" t="s">
        <v>249</v>
      </c>
      <c r="H10" s="40"/>
      <c r="I10" s="40"/>
      <c r="J10" s="68">
        <f t="shared" si="0"/>
        <v>1.0525309660612251E-2</v>
      </c>
      <c r="K10" s="69">
        <f t="shared" si="3"/>
        <v>3.0134090339387749E-2</v>
      </c>
      <c r="L10" s="40"/>
      <c r="M10" s="136"/>
      <c r="N10" s="91">
        <v>4.0659404717969506E-2</v>
      </c>
      <c r="O10" s="31"/>
      <c r="P10" s="64">
        <v>4.5686761476591141E-2</v>
      </c>
      <c r="Q10" s="31">
        <f t="shared" si="4"/>
        <v>6.0534230970095318E-2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1.0525309660612251E-2</v>
      </c>
      <c r="E11" s="81">
        <f t="shared" si="1"/>
        <v>4.0659404717969506E-2</v>
      </c>
      <c r="F11" s="81">
        <f t="shared" si="2"/>
        <v>4.0659399999999998E-2</v>
      </c>
      <c r="G11" s="44" t="s">
        <v>249</v>
      </c>
      <c r="H11" s="40"/>
      <c r="I11" s="40"/>
      <c r="J11" s="68">
        <f t="shared" si="0"/>
        <v>1.0525309660612251E-2</v>
      </c>
      <c r="K11" s="69">
        <f t="shared" si="3"/>
        <v>3.0134090339387749E-2</v>
      </c>
      <c r="L11" s="40"/>
      <c r="M11" s="136"/>
      <c r="N11" s="91">
        <v>4.5686761476591141E-2</v>
      </c>
      <c r="O11" s="31"/>
      <c r="P11" s="64">
        <v>5.2259651293524292E-2</v>
      </c>
      <c r="Q11" s="31">
        <f t="shared" si="4"/>
        <v>7.019056815066102E-2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1.0525309660612251E-2</v>
      </c>
      <c r="E12" s="81">
        <f t="shared" si="1"/>
        <v>4.0659404717969506E-2</v>
      </c>
      <c r="F12" s="81">
        <f t="shared" si="2"/>
        <v>4.0659399999999998E-2</v>
      </c>
      <c r="G12" s="44" t="s">
        <v>249</v>
      </c>
      <c r="H12" s="40"/>
      <c r="I12" s="40"/>
      <c r="J12" s="68">
        <f t="shared" si="0"/>
        <v>1.0525309660612251E-2</v>
      </c>
      <c r="K12" s="69">
        <f t="shared" si="3"/>
        <v>3.0134090339387749E-2</v>
      </c>
      <c r="L12" s="40"/>
      <c r="M12" s="136"/>
      <c r="N12" s="91">
        <v>5.2259651293524292E-2</v>
      </c>
      <c r="O12" s="31"/>
      <c r="P12" s="64">
        <v>6.0534230970095318E-2</v>
      </c>
      <c r="Q12" s="31">
        <f>+P14</f>
        <v>8.6866486638763743E-2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1.0525309660612251E-2</v>
      </c>
      <c r="E13" s="81">
        <f t="shared" si="1"/>
        <v>4.0659404717969506E-2</v>
      </c>
      <c r="F13" s="81">
        <f t="shared" si="2"/>
        <v>4.0659399999999998E-2</v>
      </c>
      <c r="G13" s="44" t="s">
        <v>249</v>
      </c>
      <c r="H13" s="40"/>
      <c r="I13" s="40"/>
      <c r="J13" s="68">
        <f t="shared" si="0"/>
        <v>1.0525309660612251E-2</v>
      </c>
      <c r="K13" s="69">
        <f t="shared" si="3"/>
        <v>3.0134090339387749E-2</v>
      </c>
      <c r="L13" s="40"/>
      <c r="M13" s="136"/>
      <c r="N13" s="91">
        <v>6.0534230970095318E-2</v>
      </c>
      <c r="O13" s="31"/>
      <c r="P13" s="64">
        <v>7.019056815066102E-2</v>
      </c>
      <c r="Q13" s="31">
        <f t="shared" si="4"/>
        <v>0.10288405890466268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3.5450352635332139E-2</v>
      </c>
      <c r="E14" s="81">
        <f t="shared" si="1"/>
        <v>4.5686761476591141E-2</v>
      </c>
      <c r="F14" s="81">
        <f t="shared" si="2"/>
        <v>4.568676E-2</v>
      </c>
      <c r="G14" s="44" t="s">
        <v>249</v>
      </c>
      <c r="H14" s="40"/>
      <c r="I14" s="40"/>
      <c r="J14" s="68">
        <f t="shared" si="0"/>
        <v>3.5450352635332139E-2</v>
      </c>
      <c r="K14" s="69">
        <f t="shared" si="3"/>
        <v>1.0236407364667861E-2</v>
      </c>
      <c r="L14" s="40"/>
      <c r="M14" s="136"/>
      <c r="N14" s="91">
        <v>7.019056815066102E-2</v>
      </c>
      <c r="O14" s="31"/>
      <c r="P14" s="64">
        <v>8.6866486638763743E-2</v>
      </c>
      <c r="Q14" s="31">
        <f t="shared" si="4"/>
        <v>0.11227146150904946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9.6236547414775848E-3</v>
      </c>
      <c r="E15" s="81">
        <f t="shared" si="1"/>
        <v>4.0659404717969506E-2</v>
      </c>
      <c r="F15" s="81">
        <f t="shared" si="2"/>
        <v>4.0659399999999998E-2</v>
      </c>
      <c r="G15" s="44" t="s">
        <v>249</v>
      </c>
      <c r="H15" s="40"/>
      <c r="I15" s="40"/>
      <c r="J15" s="68">
        <f t="shared" si="0"/>
        <v>9.6236547414775848E-3</v>
      </c>
      <c r="K15" s="69">
        <f t="shared" si="3"/>
        <v>3.1035745258522415E-2</v>
      </c>
      <c r="L15" s="40"/>
      <c r="M15" s="136"/>
      <c r="N15" s="91">
        <v>8.6866486638763743E-2</v>
      </c>
      <c r="O15" s="31"/>
      <c r="P15" s="64">
        <v>0.10288405890466268</v>
      </c>
      <c r="Q15" s="31">
        <f t="shared" si="4"/>
        <v>0.12246405887251079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2.1844281717002405E-2</v>
      </c>
      <c r="E16" s="81">
        <f t="shared" si="1"/>
        <v>4.5686761476591141E-2</v>
      </c>
      <c r="F16" s="81">
        <f t="shared" si="2"/>
        <v>4.568676E-2</v>
      </c>
      <c r="G16" s="44" t="s">
        <v>249</v>
      </c>
      <c r="H16" s="40"/>
      <c r="I16" s="40"/>
      <c r="J16" s="68">
        <f t="shared" si="0"/>
        <v>2.1844281717002405E-2</v>
      </c>
      <c r="K16" s="69">
        <f t="shared" si="3"/>
        <v>2.3842478282997594E-2</v>
      </c>
      <c r="L16" s="45"/>
      <c r="M16" s="136"/>
      <c r="N16" s="91">
        <v>0.10288405890466268</v>
      </c>
      <c r="O16" s="31"/>
      <c r="P16" s="65">
        <v>0.11227146150904946</v>
      </c>
      <c r="Q16" s="31">
        <f t="shared" si="4"/>
        <v>0.13131760726462061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9.6236547414775848E-3</v>
      </c>
      <c r="E17" s="81">
        <f t="shared" si="1"/>
        <v>4.0659404717969506E-2</v>
      </c>
      <c r="F17" s="81">
        <f t="shared" si="2"/>
        <v>4.0659399999999998E-2</v>
      </c>
      <c r="G17" s="44" t="s">
        <v>249</v>
      </c>
      <c r="H17" s="40"/>
      <c r="I17" s="40"/>
      <c r="J17" s="68">
        <f t="shared" si="0"/>
        <v>9.6236547414775848E-3</v>
      </c>
      <c r="K17" s="69">
        <f t="shared" si="3"/>
        <v>3.1035745258522415E-2</v>
      </c>
      <c r="L17" s="45"/>
      <c r="M17" s="137"/>
      <c r="N17" s="91">
        <v>0.11227146150904946</v>
      </c>
      <c r="O17" s="31"/>
      <c r="P17" s="53">
        <f t="shared" ref="P17:P31" si="5">+N17+$O$5</f>
        <v>0.12246405887251079</v>
      </c>
      <c r="Q17" s="47">
        <f>+P19</f>
        <v>0.13147297836306479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7.6192761712553556E-2</v>
      </c>
      <c r="E18" s="81">
        <f t="shared" si="1"/>
        <v>8.6866486638763743E-2</v>
      </c>
      <c r="F18" s="81">
        <f t="shared" si="2"/>
        <v>8.6866490000000005E-2</v>
      </c>
      <c r="G18" s="101"/>
      <c r="H18" s="40"/>
      <c r="I18" s="40"/>
      <c r="J18" s="68">
        <f t="shared" si="0"/>
        <v>7.6192761712553556E-2</v>
      </c>
      <c r="K18" s="69">
        <f t="shared" si="3"/>
        <v>1.0673728287446449E-2</v>
      </c>
      <c r="L18" s="45"/>
      <c r="M18" s="40"/>
      <c r="N18" s="139">
        <v>0.12112500990115928</v>
      </c>
      <c r="O18" s="47"/>
      <c r="P18" s="53">
        <f t="shared" si="5"/>
        <v>0.13131760726462061</v>
      </c>
      <c r="Q18" s="47">
        <f t="shared" ref="Q18:Q31" si="6">+P20</f>
        <v>0.14261012850140686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9.6236547414775848E-3</v>
      </c>
      <c r="E19" s="81">
        <f t="shared" si="1"/>
        <v>4.0659404717969506E-2</v>
      </c>
      <c r="F19" s="81">
        <f t="shared" si="2"/>
        <v>4.0659399999999998E-2</v>
      </c>
      <c r="G19" s="44" t="s">
        <v>249</v>
      </c>
      <c r="H19" s="40"/>
      <c r="I19" s="40"/>
      <c r="J19" s="68">
        <f t="shared" si="0"/>
        <v>9.6236547414775848E-3</v>
      </c>
      <c r="K19" s="69">
        <f t="shared" si="3"/>
        <v>3.1035745258522415E-2</v>
      </c>
      <c r="L19" s="45"/>
      <c r="M19" s="40"/>
      <c r="N19" s="139">
        <v>0.12128038099960346</v>
      </c>
      <c r="O19" s="47"/>
      <c r="P19" s="53">
        <f t="shared" si="5"/>
        <v>0.13147297836306479</v>
      </c>
      <c r="Q19" s="47">
        <f t="shared" si="6"/>
        <v>0.15376973266302035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9.6236547414775848E-3</v>
      </c>
      <c r="E20" s="81">
        <f t="shared" si="1"/>
        <v>4.0659404717969506E-2</v>
      </c>
      <c r="F20" s="81">
        <f t="shared" si="2"/>
        <v>4.0659399999999998E-2</v>
      </c>
      <c r="G20" s="44" t="s">
        <v>249</v>
      </c>
      <c r="H20" s="40"/>
      <c r="I20" s="40"/>
      <c r="J20" s="68">
        <f t="shared" si="0"/>
        <v>9.6236547414775848E-3</v>
      </c>
      <c r="K20" s="69">
        <f t="shared" si="3"/>
        <v>3.1035745258522415E-2</v>
      </c>
      <c r="L20" s="45"/>
      <c r="M20" s="40"/>
      <c r="N20" s="139">
        <v>0.13241753113794555</v>
      </c>
      <c r="O20" s="47"/>
      <c r="P20" s="53">
        <f t="shared" si="5"/>
        <v>0.14261012850140686</v>
      </c>
      <c r="Q20" s="47">
        <f t="shared" si="6"/>
        <v>0.17212657947369148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9.6236547414775848E-3</v>
      </c>
      <c r="E21" s="81">
        <f t="shared" si="1"/>
        <v>4.0659404717969506E-2</v>
      </c>
      <c r="F21" s="81">
        <f t="shared" si="2"/>
        <v>4.0659399999999998E-2</v>
      </c>
      <c r="G21" s="44" t="s">
        <v>249</v>
      </c>
      <c r="H21" s="40"/>
      <c r="I21" s="40"/>
      <c r="J21" s="68">
        <f t="shared" si="0"/>
        <v>9.6236547414775848E-3</v>
      </c>
      <c r="K21" s="69">
        <f t="shared" si="3"/>
        <v>3.1035745258522415E-2</v>
      </c>
      <c r="L21" s="45"/>
      <c r="M21" s="40"/>
      <c r="N21" s="139">
        <v>0.14357713529955904</v>
      </c>
      <c r="O21" s="47"/>
      <c r="P21" s="53">
        <f t="shared" si="5"/>
        <v>0.15376973266302035</v>
      </c>
      <c r="Q21" s="47">
        <f t="shared" si="6"/>
        <v>0.18320419085473594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9.6236547414775848E-3</v>
      </c>
      <c r="E22" s="81">
        <f t="shared" si="1"/>
        <v>4.0659404717969506E-2</v>
      </c>
      <c r="F22" s="81">
        <f t="shared" si="2"/>
        <v>4.0659399999999998E-2</v>
      </c>
      <c r="G22" s="44" t="s">
        <v>249</v>
      </c>
      <c r="H22" s="40"/>
      <c r="I22" s="40"/>
      <c r="J22" s="68">
        <f t="shared" si="0"/>
        <v>9.6236547414775848E-3</v>
      </c>
      <c r="K22" s="69">
        <f t="shared" si="3"/>
        <v>3.1035745258522415E-2</v>
      </c>
      <c r="L22" s="45"/>
      <c r="M22" s="40"/>
      <c r="N22" s="139">
        <v>0.16193398211023016</v>
      </c>
      <c r="O22" s="47"/>
      <c r="P22" s="53">
        <f t="shared" si="5"/>
        <v>0.17212657947369148</v>
      </c>
      <c r="Q22" s="47">
        <f t="shared" si="6"/>
        <v>0.18468793414654441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9.6236547414775848E-3</v>
      </c>
      <c r="E23" s="81">
        <f t="shared" si="1"/>
        <v>4.0659404717969506E-2</v>
      </c>
      <c r="F23" s="81">
        <f t="shared" si="2"/>
        <v>4.0659399999999998E-2</v>
      </c>
      <c r="G23" s="44" t="s">
        <v>249</v>
      </c>
      <c r="H23" s="40"/>
      <c r="I23" s="40"/>
      <c r="J23" s="68">
        <f t="shared" si="0"/>
        <v>9.6236547414775848E-3</v>
      </c>
      <c r="K23" s="69">
        <f t="shared" si="3"/>
        <v>3.1035745258522415E-2</v>
      </c>
      <c r="L23" s="45"/>
      <c r="M23" s="40"/>
      <c r="N23" s="139">
        <v>0.17301159349127462</v>
      </c>
      <c r="O23" s="47"/>
      <c r="P23" s="53">
        <f t="shared" si="5"/>
        <v>0.18320419085473594</v>
      </c>
      <c r="Q23" s="47">
        <f t="shared" si="6"/>
        <v>0.19399527644428829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9.6236547414775848E-3</v>
      </c>
      <c r="E24" s="81">
        <f t="shared" si="1"/>
        <v>4.0659404717969506E-2</v>
      </c>
      <c r="F24" s="81">
        <f t="shared" si="2"/>
        <v>4.0659399999999998E-2</v>
      </c>
      <c r="G24" s="44" t="s">
        <v>249</v>
      </c>
      <c r="H24" s="40"/>
      <c r="I24" s="40"/>
      <c r="J24" s="68">
        <f t="shared" si="0"/>
        <v>9.6236547414775848E-3</v>
      </c>
      <c r="K24" s="69">
        <f t="shared" si="3"/>
        <v>3.1035745258522415E-2</v>
      </c>
      <c r="L24" s="45"/>
      <c r="M24" s="40"/>
      <c r="N24" s="139">
        <v>0.1744953367830831</v>
      </c>
      <c r="O24" s="47"/>
      <c r="P24" s="53">
        <f t="shared" si="5"/>
        <v>0.18468793414654441</v>
      </c>
      <c r="Q24" s="47">
        <f t="shared" si="6"/>
        <v>0.19949328670760885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9.6236547414775848E-3</v>
      </c>
      <c r="E25" s="81">
        <f t="shared" si="1"/>
        <v>4.0659404717969506E-2</v>
      </c>
      <c r="F25" s="81">
        <f t="shared" si="2"/>
        <v>4.0659399999999998E-2</v>
      </c>
      <c r="G25" s="44" t="s">
        <v>249</v>
      </c>
      <c r="H25" s="40"/>
      <c r="I25" s="40"/>
      <c r="J25" s="68">
        <f t="shared" si="0"/>
        <v>9.6236547414775848E-3</v>
      </c>
      <c r="K25" s="69">
        <f t="shared" si="3"/>
        <v>3.1035745258522415E-2</v>
      </c>
      <c r="L25" s="45"/>
      <c r="M25" s="40"/>
      <c r="N25" s="139">
        <v>0.18380267908082698</v>
      </c>
      <c r="O25" s="47"/>
      <c r="P25" s="53">
        <f t="shared" si="5"/>
        <v>0.19399527644428829</v>
      </c>
      <c r="Q25" s="47">
        <f t="shared" si="6"/>
        <v>0.20628323762056755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9.6236547414775848E-3</v>
      </c>
      <c r="E26" s="81">
        <f t="shared" si="1"/>
        <v>4.0659404717969506E-2</v>
      </c>
      <c r="F26" s="81">
        <f t="shared" si="2"/>
        <v>4.0659399999999998E-2</v>
      </c>
      <c r="G26" s="44" t="s">
        <v>249</v>
      </c>
      <c r="H26" s="40"/>
      <c r="I26" s="40"/>
      <c r="J26" s="68">
        <f t="shared" si="0"/>
        <v>9.6236547414775848E-3</v>
      </c>
      <c r="K26" s="69">
        <f t="shared" si="3"/>
        <v>3.1035745258522415E-2</v>
      </c>
      <c r="L26" s="45"/>
      <c r="M26" s="40"/>
      <c r="N26" s="139">
        <v>0.18930068934414754</v>
      </c>
      <c r="O26" s="47"/>
      <c r="P26" s="53">
        <f t="shared" si="5"/>
        <v>0.19949328670760885</v>
      </c>
      <c r="Q26" s="47">
        <f t="shared" si="6"/>
        <v>0.23753196534392484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8.0021344694921712E-2</v>
      </c>
      <c r="E27" s="81">
        <f t="shared" si="1"/>
        <v>8.6866486638763743E-2</v>
      </c>
      <c r="F27" s="81">
        <f t="shared" si="2"/>
        <v>8.6866490000000005E-2</v>
      </c>
      <c r="G27" s="101"/>
      <c r="H27" s="40"/>
      <c r="I27" s="40"/>
      <c r="J27" s="68">
        <f t="shared" si="0"/>
        <v>8.0021344694921712E-2</v>
      </c>
      <c r="K27" s="69">
        <f t="shared" si="3"/>
        <v>6.8451453050782929E-3</v>
      </c>
      <c r="L27" s="45"/>
      <c r="M27" s="40"/>
      <c r="N27" s="139">
        <v>0.19609064025710624</v>
      </c>
      <c r="O27" s="47"/>
      <c r="P27" s="53">
        <f t="shared" si="5"/>
        <v>0.20628323762056755</v>
      </c>
      <c r="Q27" s="47">
        <f t="shared" si="6"/>
        <v>0.25056734252905694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8.9829249916119153E-2</v>
      </c>
      <c r="E28" s="81">
        <f t="shared" si="1"/>
        <v>0.10288405890466268</v>
      </c>
      <c r="F28" s="81">
        <f t="shared" si="2"/>
        <v>0.10288406</v>
      </c>
      <c r="G28" s="101"/>
      <c r="H28" s="40"/>
      <c r="I28" s="40"/>
      <c r="J28" s="68">
        <f t="shared" si="0"/>
        <v>8.9829249916119153E-2</v>
      </c>
      <c r="K28" s="69">
        <f t="shared" si="3"/>
        <v>1.3054810083880847E-2</v>
      </c>
      <c r="L28" s="45"/>
      <c r="M28" s="40"/>
      <c r="N28" s="139">
        <v>0.22733936798046353</v>
      </c>
      <c r="O28" s="47"/>
      <c r="P28" s="53">
        <f t="shared" si="5"/>
        <v>0.23753196534392484</v>
      </c>
      <c r="Q28" s="47">
        <f t="shared" si="6"/>
        <v>0.29503766243464091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9.6236547414775848E-3</v>
      </c>
      <c r="E29" s="81">
        <f t="shared" si="1"/>
        <v>4.0659404717969506E-2</v>
      </c>
      <c r="F29" s="81">
        <f t="shared" si="2"/>
        <v>4.0659399999999998E-2</v>
      </c>
      <c r="G29" s="44" t="s">
        <v>249</v>
      </c>
      <c r="H29" s="40"/>
      <c r="I29" s="73"/>
      <c r="J29" s="68">
        <f t="shared" si="0"/>
        <v>9.6236547414775848E-3</v>
      </c>
      <c r="K29" s="69">
        <f t="shared" si="3"/>
        <v>3.1035745258522415E-2</v>
      </c>
      <c r="L29" s="45"/>
      <c r="M29" s="40"/>
      <c r="N29" s="139">
        <v>0.24037474516559562</v>
      </c>
      <c r="O29" s="47"/>
      <c r="P29" s="53">
        <f t="shared" si="5"/>
        <v>0.25056734252905694</v>
      </c>
      <c r="Q29" s="47">
        <f t="shared" si="6"/>
        <v>0.32137550645614987</v>
      </c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9.6236547414775848E-3</v>
      </c>
      <c r="E30" s="81">
        <f t="shared" si="1"/>
        <v>4.0659404717969506E-2</v>
      </c>
      <c r="F30" s="81">
        <f t="shared" si="2"/>
        <v>4.0659399999999998E-2</v>
      </c>
      <c r="G30" s="44" t="s">
        <v>249</v>
      </c>
      <c r="H30" s="40"/>
      <c r="I30" s="73"/>
      <c r="J30" s="68">
        <f t="shared" si="0"/>
        <v>9.6236547414775848E-3</v>
      </c>
      <c r="K30" s="69">
        <f t="shared" si="3"/>
        <v>3.1035745258522415E-2</v>
      </c>
      <c r="L30" s="45"/>
      <c r="M30" s="40"/>
      <c r="N30" s="139">
        <v>0.28484506507117957</v>
      </c>
      <c r="O30" s="47"/>
      <c r="P30" s="53">
        <f t="shared" si="5"/>
        <v>0.29503766243464091</v>
      </c>
      <c r="Q30" s="47">
        <f>$Q$29</f>
        <v>0.32137550645614987</v>
      </c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9.6236547414775848E-3</v>
      </c>
      <c r="E31" s="81">
        <f t="shared" si="1"/>
        <v>4.0659404717969506E-2</v>
      </c>
      <c r="F31" s="81">
        <f t="shared" si="2"/>
        <v>4.0659399999999998E-2</v>
      </c>
      <c r="G31" s="44" t="s">
        <v>249</v>
      </c>
      <c r="H31" s="40"/>
      <c r="I31" s="74"/>
      <c r="J31" s="68">
        <f t="shared" si="0"/>
        <v>9.6236547414775848E-3</v>
      </c>
      <c r="K31" s="69">
        <f t="shared" si="3"/>
        <v>3.1035745258522415E-2</v>
      </c>
      <c r="L31" s="45"/>
      <c r="M31" s="40"/>
      <c r="N31" s="139">
        <v>0.31118290909268853</v>
      </c>
      <c r="O31" s="47"/>
      <c r="P31" s="53">
        <f t="shared" si="5"/>
        <v>0.32137550645614987</v>
      </c>
      <c r="Q31" s="47">
        <f>$Q$29</f>
        <v>0.32137550645614987</v>
      </c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9.6236547414775848E-3</v>
      </c>
      <c r="E32" s="81">
        <f t="shared" si="1"/>
        <v>4.0659404717969506E-2</v>
      </c>
      <c r="F32" s="81">
        <f t="shared" si="2"/>
        <v>4.0659399999999998E-2</v>
      </c>
      <c r="G32" s="44" t="s">
        <v>249</v>
      </c>
      <c r="H32" s="40"/>
      <c r="I32" s="75"/>
      <c r="J32" s="68">
        <f t="shared" si="0"/>
        <v>9.6236547414775848E-3</v>
      </c>
      <c r="K32" s="69">
        <f t="shared" si="3"/>
        <v>3.1035745258522415E-2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9.6236547414775848E-3</v>
      </c>
      <c r="E33" s="81">
        <f t="shared" si="1"/>
        <v>4.0659404717969506E-2</v>
      </c>
      <c r="F33" s="81">
        <f t="shared" si="2"/>
        <v>4.0659399999999998E-2</v>
      </c>
      <c r="G33" s="44" t="s">
        <v>249</v>
      </c>
      <c r="H33" s="40"/>
      <c r="I33" s="40"/>
      <c r="J33" s="68">
        <f t="shared" si="0"/>
        <v>9.6236547414775848E-3</v>
      </c>
      <c r="K33" s="69">
        <f t="shared" si="3"/>
        <v>3.1035745258522415E-2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9.6236547414775848E-3</v>
      </c>
      <c r="E34" s="81">
        <f t="shared" si="1"/>
        <v>4.0659404717969506E-2</v>
      </c>
      <c r="F34" s="81">
        <f t="shared" si="2"/>
        <v>4.0659399999999998E-2</v>
      </c>
      <c r="G34" s="44" t="s">
        <v>249</v>
      </c>
      <c r="H34" s="40"/>
      <c r="I34" s="40"/>
      <c r="J34" s="68">
        <f t="shared" si="0"/>
        <v>9.6236547414775848E-3</v>
      </c>
      <c r="K34" s="69">
        <f t="shared" si="3"/>
        <v>3.1035745258522415E-2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0.14357713529955904</v>
      </c>
      <c r="E35" s="81">
        <f t="shared" si="1"/>
        <v>0.15376973266302035</v>
      </c>
      <c r="F35" s="81">
        <f t="shared" si="2"/>
        <v>0.15376972999999999</v>
      </c>
      <c r="G35" s="101"/>
      <c r="H35" s="40"/>
      <c r="I35" s="40"/>
      <c r="J35" s="68">
        <f t="shared" si="0"/>
        <v>0.14357713529955904</v>
      </c>
      <c r="K35" s="69">
        <f t="shared" si="3"/>
        <v>1.0192594700440955E-2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0.14357713529955904</v>
      </c>
      <c r="E36" s="81">
        <f t="shared" si="1"/>
        <v>0.15376973266302035</v>
      </c>
      <c r="F36" s="81">
        <f t="shared" si="2"/>
        <v>0.15376972999999999</v>
      </c>
      <c r="G36" s="101"/>
      <c r="H36" s="40"/>
      <c r="I36" s="40"/>
      <c r="J36" s="68">
        <f t="shared" si="0"/>
        <v>0.14357713529955904</v>
      </c>
      <c r="K36" s="69">
        <f t="shared" si="3"/>
        <v>1.0192594700440955E-2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8.6612972824145484E-3</v>
      </c>
      <c r="E37" s="81">
        <f t="shared" si="1"/>
        <v>4.0659404717969506E-2</v>
      </c>
      <c r="F37" s="81">
        <f t="shared" si="2"/>
        <v>4.0659399999999998E-2</v>
      </c>
      <c r="G37" s="44" t="s">
        <v>249</v>
      </c>
      <c r="H37" s="40"/>
      <c r="I37" s="40"/>
      <c r="J37" s="68">
        <f t="shared" si="0"/>
        <v>8.6612972824145484E-3</v>
      </c>
      <c r="K37" s="69">
        <f t="shared" si="3"/>
        <v>3.199810271758545E-2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6.903060819801371E-2</v>
      </c>
      <c r="E38" s="81">
        <f t="shared" si="1"/>
        <v>7.019056815066102E-2</v>
      </c>
      <c r="F38" s="81">
        <f t="shared" si="2"/>
        <v>7.0190569999999994E-2</v>
      </c>
      <c r="G38" s="101"/>
      <c r="H38" s="40"/>
      <c r="I38" s="40"/>
      <c r="J38" s="68">
        <f t="shared" si="0"/>
        <v>6.903060819801371E-2</v>
      </c>
      <c r="K38" s="69">
        <f t="shared" si="3"/>
        <v>1.159961801986284E-3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6.903060819801371E-2</v>
      </c>
      <c r="E39" s="81">
        <f t="shared" si="1"/>
        <v>7.019056815066102E-2</v>
      </c>
      <c r="F39" s="81">
        <f t="shared" si="2"/>
        <v>7.0190569999999994E-2</v>
      </c>
      <c r="G39" s="101"/>
      <c r="H39" s="40"/>
      <c r="I39" s="40"/>
      <c r="J39" s="68">
        <f t="shared" si="0"/>
        <v>6.903060819801371E-2</v>
      </c>
      <c r="K39" s="69">
        <f t="shared" si="3"/>
        <v>1.159961801986284E-3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4.588805253623425E-2</v>
      </c>
      <c r="E40" s="81">
        <f t="shared" si="1"/>
        <v>5.2259651293524292E-2</v>
      </c>
      <c r="F40" s="81">
        <f t="shared" si="2"/>
        <v>5.2259649999999998E-2</v>
      </c>
      <c r="G40" s="101"/>
      <c r="H40" s="40"/>
      <c r="I40" s="40"/>
      <c r="J40" s="68">
        <f t="shared" si="0"/>
        <v>4.588805253623425E-2</v>
      </c>
      <c r="K40" s="69">
        <f t="shared" si="3"/>
        <v>6.3715974637657477E-3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5.2259651293524292E-2</v>
      </c>
      <c r="E41" s="81">
        <f t="shared" si="1"/>
        <v>6.0534230970095318E-2</v>
      </c>
      <c r="F41" s="81">
        <f t="shared" si="2"/>
        <v>6.0534230000000001E-2</v>
      </c>
      <c r="G41" s="101"/>
      <c r="H41" s="40"/>
      <c r="I41" s="40"/>
      <c r="J41" s="68">
        <f t="shared" si="0"/>
        <v>5.2259651293524292E-2</v>
      </c>
      <c r="K41" s="69">
        <f t="shared" si="3"/>
        <v>8.274578706475709E-3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5.2259651293524292E-2</v>
      </c>
      <c r="E42" s="81">
        <f t="shared" si="1"/>
        <v>6.0534230970095318E-2</v>
      </c>
      <c r="F42" s="81">
        <f t="shared" si="2"/>
        <v>6.0534230000000001E-2</v>
      </c>
      <c r="G42" s="101"/>
      <c r="H42" s="40"/>
      <c r="I42" s="40"/>
      <c r="J42" s="68">
        <f t="shared" si="0"/>
        <v>5.2259651293524292E-2</v>
      </c>
      <c r="K42" s="69">
        <f t="shared" si="3"/>
        <v>8.274578706475709E-3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6.2550991481835475E-2</v>
      </c>
      <c r="E43" s="81">
        <f t="shared" si="1"/>
        <v>7.019056815066102E-2</v>
      </c>
      <c r="F43" s="82">
        <f t="shared" si="2"/>
        <v>7.0190569999999994E-2</v>
      </c>
      <c r="G43" s="101"/>
      <c r="H43" s="40"/>
      <c r="I43" s="40"/>
      <c r="J43" s="68">
        <f t="shared" si="0"/>
        <v>6.2550991481835475E-2</v>
      </c>
      <c r="K43" s="69">
        <f t="shared" si="3"/>
        <v>7.6395785181645193E-3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3.269669281024213E-2</v>
      </c>
      <c r="E44" s="81">
        <f t="shared" si="1"/>
        <v>4.5686761476591141E-2</v>
      </c>
      <c r="F44" s="81">
        <f t="shared" si="2"/>
        <v>4.568676E-2</v>
      </c>
      <c r="G44" s="44" t="s">
        <v>249</v>
      </c>
      <c r="H44" s="40"/>
      <c r="I44" s="40"/>
      <c r="J44" s="68">
        <f t="shared" si="0"/>
        <v>3.269669281024213E-2</v>
      </c>
      <c r="K44" s="69">
        <f t="shared" si="3"/>
        <v>1.299006718975787E-2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4.0932736910446493E-2</v>
      </c>
      <c r="E45" s="81">
        <f t="shared" si="1"/>
        <v>4.5686761476591141E-2</v>
      </c>
      <c r="F45" s="81">
        <f t="shared" si="2"/>
        <v>4.568676E-2</v>
      </c>
      <c r="G45" s="101"/>
      <c r="H45" s="40"/>
      <c r="I45" s="40"/>
      <c r="J45" s="68">
        <f t="shared" si="0"/>
        <v>4.0932736910446493E-2</v>
      </c>
      <c r="K45" s="69">
        <f t="shared" si="3"/>
        <v>4.7540230895535066E-3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1.3603693034075484E-2</v>
      </c>
      <c r="E46" s="81">
        <f t="shared" si="1"/>
        <v>4.0659404717969506E-2</v>
      </c>
      <c r="F46" s="81">
        <f t="shared" si="2"/>
        <v>4.0659399999999998E-2</v>
      </c>
      <c r="G46" s="44" t="s">
        <v>249</v>
      </c>
      <c r="H46" s="40"/>
      <c r="I46" s="40"/>
      <c r="J46" s="68">
        <f t="shared" si="0"/>
        <v>1.3603693034075484E-2</v>
      </c>
      <c r="K46" s="69">
        <f t="shared" si="3"/>
        <v>2.7055706965924513E-2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4.0659404717969506E-2</v>
      </c>
      <c r="E47" s="81">
        <f t="shared" si="1"/>
        <v>4.5686761476591141E-2</v>
      </c>
      <c r="F47" s="81">
        <f t="shared" si="2"/>
        <v>4.568676E-2</v>
      </c>
      <c r="G47" s="101"/>
      <c r="H47" s="40"/>
      <c r="I47" s="40"/>
      <c r="J47" s="68">
        <f t="shared" si="0"/>
        <v>4.0659404717969506E-2</v>
      </c>
      <c r="K47" s="69">
        <f t="shared" si="3"/>
        <v>5.0273552820304934E-3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2.3588875197987604E-2</v>
      </c>
      <c r="E48" s="81">
        <f t="shared" si="1"/>
        <v>4.5686761476591141E-2</v>
      </c>
      <c r="F48" s="81">
        <f t="shared" si="2"/>
        <v>4.568676E-2</v>
      </c>
      <c r="G48" s="44" t="s">
        <v>249</v>
      </c>
      <c r="H48" s="40"/>
      <c r="I48" s="40"/>
      <c r="J48" s="68">
        <f t="shared" si="0"/>
        <v>2.3588875197987604E-2</v>
      </c>
      <c r="K48" s="69">
        <f t="shared" si="3"/>
        <v>2.2097884802012396E-2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6.2493444530930482E-2</v>
      </c>
      <c r="E49" s="81">
        <f t="shared" si="1"/>
        <v>7.019056815066102E-2</v>
      </c>
      <c r="F49" s="81">
        <f t="shared" si="2"/>
        <v>7.0190569999999994E-2</v>
      </c>
      <c r="G49" s="101"/>
      <c r="H49" s="40"/>
      <c r="I49" s="40"/>
      <c r="J49" s="68">
        <f t="shared" si="0"/>
        <v>6.2493444530930482E-2</v>
      </c>
      <c r="K49" s="69">
        <f t="shared" si="3"/>
        <v>7.6971254690695115E-3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6.4336121379948274E-3</v>
      </c>
      <c r="E50" s="81">
        <f t="shared" si="1"/>
        <v>4.0659404717969506E-2</v>
      </c>
      <c r="F50" s="81">
        <f t="shared" si="2"/>
        <v>4.0659399999999998E-2</v>
      </c>
      <c r="G50" s="44" t="s">
        <v>249</v>
      </c>
      <c r="H50" s="40"/>
      <c r="I50" s="40"/>
      <c r="J50" s="68">
        <f t="shared" si="0"/>
        <v>6.4336121379948274E-3</v>
      </c>
      <c r="K50" s="69">
        <f t="shared" si="3"/>
        <v>3.4225787862005169E-2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2.082402300948635E-2</v>
      </c>
      <c r="E51" s="81">
        <f t="shared" si="1"/>
        <v>4.5686761476591141E-2</v>
      </c>
      <c r="F51" s="81">
        <f t="shared" si="2"/>
        <v>4.568676E-2</v>
      </c>
      <c r="G51" s="44" t="s">
        <v>249</v>
      </c>
      <c r="H51" s="40"/>
      <c r="I51" s="40"/>
      <c r="J51" s="68">
        <f t="shared" si="0"/>
        <v>2.082402300948635E-2</v>
      </c>
      <c r="K51" s="69">
        <f t="shared" si="3"/>
        <v>2.486273699051365E-2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3.9787961047317799E-2</v>
      </c>
      <c r="E52" s="81">
        <f t="shared" si="1"/>
        <v>5.2259651293524292E-2</v>
      </c>
      <c r="F52" s="81">
        <f t="shared" si="2"/>
        <v>5.2259649999999998E-2</v>
      </c>
      <c r="G52" s="44" t="s">
        <v>249</v>
      </c>
      <c r="H52" s="40"/>
      <c r="I52" s="40"/>
      <c r="J52" s="68">
        <f t="shared" si="0"/>
        <v>3.9787961047317799E-2</v>
      </c>
      <c r="K52" s="69">
        <f t="shared" si="3"/>
        <v>1.2471688952682199E-2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0.1744953367830831</v>
      </c>
      <c r="E53" s="81">
        <f t="shared" si="1"/>
        <v>0.18468793414654441</v>
      </c>
      <c r="F53" s="81">
        <f t="shared" si="2"/>
        <v>0.18468793</v>
      </c>
      <c r="G53" s="101"/>
      <c r="H53" s="40"/>
      <c r="I53" s="40"/>
      <c r="J53" s="68">
        <f t="shared" si="0"/>
        <v>0.1744953367830831</v>
      </c>
      <c r="K53" s="69">
        <f t="shared" si="3"/>
        <v>1.0192593216916901E-2</v>
      </c>
      <c r="L53" s="45"/>
      <c r="M53" s="40"/>
      <c r="N53" s="140" t="s">
        <v>294</v>
      </c>
      <c r="O53" s="140" t="s">
        <v>295</v>
      </c>
      <c r="P53" s="140" t="s">
        <v>296</v>
      </c>
      <c r="Q53" s="140" t="s">
        <v>297</v>
      </c>
      <c r="R53" s="140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0.10597670536736578</v>
      </c>
      <c r="E54" s="81">
        <f t="shared" si="1"/>
        <v>0.11227146150904946</v>
      </c>
      <c r="F54" s="81">
        <f t="shared" si="2"/>
        <v>0.11227146</v>
      </c>
      <c r="G54" s="101"/>
      <c r="H54" s="40"/>
      <c r="I54" s="40"/>
      <c r="J54" s="68">
        <f t="shared" si="0"/>
        <v>0.10597670536736578</v>
      </c>
      <c r="K54" s="69">
        <f t="shared" si="3"/>
        <v>6.2947546326342224E-3</v>
      </c>
      <c r="L54" s="45"/>
      <c r="M54" s="40"/>
      <c r="N54" s="141">
        <v>1</v>
      </c>
      <c r="O54" s="142">
        <v>0.1</v>
      </c>
      <c r="P54" s="143">
        <v>2.0538085237897526E-2</v>
      </c>
      <c r="Q54" s="144">
        <v>4.0659404717969506E-2</v>
      </c>
      <c r="R54" s="144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0.10597670536736578</v>
      </c>
      <c r="E55" s="81">
        <f t="shared" si="1"/>
        <v>0.11227146150904946</v>
      </c>
      <c r="F55" s="81">
        <f t="shared" si="2"/>
        <v>0.11227146</v>
      </c>
      <c r="G55" s="101"/>
      <c r="H55" s="40"/>
      <c r="I55" s="40"/>
      <c r="J55" s="68">
        <f t="shared" si="0"/>
        <v>0.10597670536736578</v>
      </c>
      <c r="K55" s="69">
        <f t="shared" si="3"/>
        <v>6.2947546326342224E-3</v>
      </c>
      <c r="L55" s="45"/>
      <c r="M55" s="40"/>
      <c r="N55" s="141">
        <v>2</v>
      </c>
      <c r="O55" s="142">
        <v>0.2</v>
      </c>
      <c r="P55" s="143">
        <v>3.55828348612372E-2</v>
      </c>
      <c r="Q55" s="144">
        <v>4.5686761476591141E-2</v>
      </c>
      <c r="R55" s="144">
        <v>1.5044749623339675E-2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8.5792483164729413E-2</v>
      </c>
      <c r="E56" s="81">
        <f t="shared" si="1"/>
        <v>8.6866486638763743E-2</v>
      </c>
      <c r="F56" s="81">
        <f t="shared" si="2"/>
        <v>8.6866490000000005E-2</v>
      </c>
      <c r="G56" s="101"/>
      <c r="H56" s="40"/>
      <c r="I56" s="40"/>
      <c r="J56" s="68">
        <f t="shared" si="0"/>
        <v>8.5792483164729413E-2</v>
      </c>
      <c r="K56" s="69">
        <f t="shared" si="3"/>
        <v>1.0740068352705912E-3</v>
      </c>
      <c r="L56" s="45"/>
      <c r="M56" s="40"/>
      <c r="N56" s="141">
        <v>3</v>
      </c>
      <c r="O56" s="142">
        <v>0.3</v>
      </c>
      <c r="P56" s="143">
        <v>4.0659404717969506E-2</v>
      </c>
      <c r="Q56" s="144">
        <v>5.2259651293524292E-2</v>
      </c>
      <c r="R56" s="144">
        <v>5.0765698567323062E-3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0.13241753113794555</v>
      </c>
      <c r="E57" s="81">
        <f t="shared" si="1"/>
        <v>0.14261012850140686</v>
      </c>
      <c r="F57" s="81">
        <f t="shared" si="2"/>
        <v>0.14261013</v>
      </c>
      <c r="G57" s="101"/>
      <c r="H57" s="40"/>
      <c r="I57" s="40"/>
      <c r="J57" s="68">
        <f t="shared" si="0"/>
        <v>0.13241753113794555</v>
      </c>
      <c r="K57" s="69">
        <f t="shared" si="3"/>
        <v>1.0192598862054453E-2</v>
      </c>
      <c r="L57" s="45"/>
      <c r="M57" s="40"/>
      <c r="N57" s="141">
        <v>4</v>
      </c>
      <c r="O57" s="142">
        <v>0.4</v>
      </c>
      <c r="P57" s="143">
        <v>4.5686761476591141E-2</v>
      </c>
      <c r="Q57" s="144">
        <v>6.0534230970095318E-2</v>
      </c>
      <c r="R57" s="144">
        <v>5.0273567586216344E-3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9.6236547414775848E-3</v>
      </c>
      <c r="E58" s="81">
        <f t="shared" si="1"/>
        <v>4.0659404717969506E-2</v>
      </c>
      <c r="F58" s="81">
        <f t="shared" si="2"/>
        <v>4.0659399999999998E-2</v>
      </c>
      <c r="G58" s="44" t="s">
        <v>249</v>
      </c>
      <c r="H58" s="40"/>
      <c r="I58" s="40"/>
      <c r="J58" s="68">
        <f t="shared" si="0"/>
        <v>9.6236547414775848E-3</v>
      </c>
      <c r="K58" s="69">
        <f t="shared" si="3"/>
        <v>3.1035745258522415E-2</v>
      </c>
      <c r="L58" s="45"/>
      <c r="M58" s="40"/>
      <c r="N58" s="141">
        <v>5</v>
      </c>
      <c r="O58" s="142">
        <v>0.5</v>
      </c>
      <c r="P58" s="143">
        <v>5.2259651293524292E-2</v>
      </c>
      <c r="Q58" s="144">
        <v>7.019056815066102E-2</v>
      </c>
      <c r="R58" s="144">
        <v>6.5728898169331515E-3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0.10597670536736578</v>
      </c>
      <c r="E59" s="81">
        <f t="shared" si="1"/>
        <v>0.11227146150904946</v>
      </c>
      <c r="F59" s="81">
        <f t="shared" si="2"/>
        <v>0.11227146</v>
      </c>
      <c r="G59" s="101"/>
      <c r="H59" s="40"/>
      <c r="I59" s="40"/>
      <c r="J59" s="68">
        <f t="shared" si="0"/>
        <v>0.10597670536736578</v>
      </c>
      <c r="K59" s="69">
        <f t="shared" si="3"/>
        <v>6.2947546326342224E-3</v>
      </c>
      <c r="L59" s="45"/>
      <c r="M59" s="40"/>
      <c r="N59" s="141">
        <v>6</v>
      </c>
      <c r="O59" s="142">
        <v>0.6</v>
      </c>
      <c r="P59" s="143">
        <v>6.0534230970095318E-2</v>
      </c>
      <c r="Q59" s="144">
        <v>8.6866486638763743E-2</v>
      </c>
      <c r="R59" s="144">
        <v>8.2745796765710256E-3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6.9115794662776191E-3</v>
      </c>
      <c r="E60" s="81">
        <f t="shared" si="1"/>
        <v>4.0659404717969506E-2</v>
      </c>
      <c r="F60" s="81">
        <f t="shared" si="2"/>
        <v>4.0659399999999998E-2</v>
      </c>
      <c r="G60" s="44" t="s">
        <v>249</v>
      </c>
      <c r="H60" s="40"/>
      <c r="I60" s="40"/>
      <c r="J60" s="68">
        <f t="shared" si="0"/>
        <v>6.9115794662776191E-3</v>
      </c>
      <c r="K60" s="69">
        <f t="shared" si="3"/>
        <v>3.3747820533722377E-2</v>
      </c>
      <c r="L60" s="45"/>
      <c r="M60" s="40"/>
      <c r="N60" s="141">
        <v>7</v>
      </c>
      <c r="O60" s="142">
        <v>0.7</v>
      </c>
      <c r="P60" s="143">
        <v>7.019056815066102E-2</v>
      </c>
      <c r="Q60" s="144">
        <v>0.10288405890466268</v>
      </c>
      <c r="R60" s="144">
        <v>9.6563371805657022E-3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3.5515248116757818E-2</v>
      </c>
      <c r="E61" s="81">
        <f t="shared" si="1"/>
        <v>3.55828348612372E-2</v>
      </c>
      <c r="F61" s="81">
        <f t="shared" si="2"/>
        <v>3.5582830000000003E-2</v>
      </c>
      <c r="G61" s="101"/>
      <c r="H61" s="40"/>
      <c r="I61" s="40"/>
      <c r="J61" s="68">
        <f t="shared" si="0"/>
        <v>3.5515248116757818E-2</v>
      </c>
      <c r="K61" s="69">
        <f t="shared" si="3"/>
        <v>6.7581883242184837E-5</v>
      </c>
      <c r="L61" s="45"/>
      <c r="M61" s="40"/>
      <c r="N61" s="141">
        <v>8</v>
      </c>
      <c r="O61" s="142">
        <v>0.8</v>
      </c>
      <c r="P61" s="143">
        <v>8.6866486638763743E-2</v>
      </c>
      <c r="Q61" s="144">
        <v>0.11227146150904946</v>
      </c>
      <c r="R61" s="144">
        <v>1.6675918488102723E-2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3.5515248116757818E-2</v>
      </c>
      <c r="E62" s="81">
        <f t="shared" si="1"/>
        <v>3.55828348612372E-2</v>
      </c>
      <c r="F62" s="81">
        <f t="shared" si="2"/>
        <v>3.5582830000000003E-2</v>
      </c>
      <c r="G62" s="101"/>
      <c r="H62" s="40"/>
      <c r="I62" s="40"/>
      <c r="J62" s="68">
        <f t="shared" si="0"/>
        <v>3.5515248116757818E-2</v>
      </c>
      <c r="K62" s="69">
        <f t="shared" si="3"/>
        <v>6.7581883242184837E-5</v>
      </c>
      <c r="L62" s="45"/>
      <c r="M62" s="40"/>
      <c r="N62" s="141">
        <v>9</v>
      </c>
      <c r="O62" s="142">
        <v>0.9</v>
      </c>
      <c r="P62" s="143">
        <v>0.10288405890466268</v>
      </c>
      <c r="Q62" s="144">
        <v>0.12246405887251079</v>
      </c>
      <c r="R62" s="144">
        <v>1.6017572265898936E-2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3.5515248116757818E-2</v>
      </c>
      <c r="E63" s="81">
        <f t="shared" si="1"/>
        <v>3.55828348612372E-2</v>
      </c>
      <c r="F63" s="81">
        <f t="shared" si="2"/>
        <v>3.5582830000000003E-2</v>
      </c>
      <c r="G63" s="101"/>
      <c r="H63" s="40"/>
      <c r="I63" s="40"/>
      <c r="J63" s="68">
        <f t="shared" si="0"/>
        <v>3.5515248116757818E-2</v>
      </c>
      <c r="K63" s="69">
        <f t="shared" si="3"/>
        <v>6.7581883242184837E-5</v>
      </c>
      <c r="L63" s="45"/>
      <c r="M63" s="40"/>
      <c r="N63" s="141">
        <v>10</v>
      </c>
      <c r="O63" s="142">
        <v>1</v>
      </c>
      <c r="P63" s="143">
        <v>0.11227146150904946</v>
      </c>
      <c r="Q63" s="144">
        <v>0.13265665623597211</v>
      </c>
      <c r="R63" s="144">
        <v>9.3874026043867798E-3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3.5515248116757818E-2</v>
      </c>
      <c r="E64" s="81">
        <f t="shared" si="1"/>
        <v>3.55828348612372E-2</v>
      </c>
      <c r="F64" s="81">
        <f t="shared" si="2"/>
        <v>3.5582830000000003E-2</v>
      </c>
      <c r="G64" s="101"/>
      <c r="H64" s="40"/>
      <c r="I64" s="40"/>
      <c r="J64" s="68">
        <f t="shared" si="0"/>
        <v>3.5515248116757818E-2</v>
      </c>
      <c r="K64" s="69">
        <f t="shared" si="3"/>
        <v>6.7581883242184837E-5</v>
      </c>
      <c r="L64" s="45"/>
      <c r="M64" s="40"/>
      <c r="N64" s="145"/>
      <c r="O64" s="145"/>
      <c r="P64" s="145"/>
      <c r="Q64" s="146" t="s">
        <v>286</v>
      </c>
      <c r="R64" s="147">
        <v>1.0192597363461325E-2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3.5515248116757818E-2</v>
      </c>
      <c r="E65" s="81">
        <f t="shared" si="1"/>
        <v>3.55828348612372E-2</v>
      </c>
      <c r="F65" s="81">
        <f t="shared" si="2"/>
        <v>3.5582830000000003E-2</v>
      </c>
      <c r="G65" s="101"/>
      <c r="H65" s="40"/>
      <c r="I65" s="40"/>
      <c r="J65" s="68">
        <f>+D65</f>
        <v>3.5515248116757818E-2</v>
      </c>
      <c r="K65" s="69">
        <f>F65-J65</f>
        <v>6.7581883242184837E-5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3.5515248116757818E-2</v>
      </c>
      <c r="E66" s="81">
        <f t="shared" si="1"/>
        <v>3.55828348612372E-2</v>
      </c>
      <c r="F66" s="81">
        <f t="shared" si="2"/>
        <v>3.5582830000000003E-2</v>
      </c>
      <c r="G66" s="101"/>
      <c r="H66" s="40"/>
      <c r="I66" s="40"/>
      <c r="J66" s="68">
        <f t="shared" ref="J66:J129" si="7">+D66</f>
        <v>3.5515248116757818E-2</v>
      </c>
      <c r="K66" s="69">
        <f t="shared" ref="K66:K129" si="8">F66-J66</f>
        <v>6.7581883242184837E-5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3.5515248116757818E-2</v>
      </c>
      <c r="E67" s="81">
        <f t="shared" ref="E67:E130" si="9">IF(AND(G67="X",D67&lt;$N$17),VLOOKUP(D67,$N$7:$Q$51,4,1),IF(D67&lt;$N$17,VLOOKUP(D67,$N$7:$P$51,3,1),IF(G67="X",VLOOKUP(D67,$N$7:$R$51,4,1),VLOOKUP(D67,$N$7:$R$51,3,1))))</f>
        <v>3.55828348612372E-2</v>
      </c>
      <c r="F67" s="81">
        <f t="shared" ref="F67:F130" si="10">ROUND(E67,8)</f>
        <v>3.5582830000000003E-2</v>
      </c>
      <c r="G67" s="101"/>
      <c r="H67" s="40"/>
      <c r="I67" s="40"/>
      <c r="J67" s="68">
        <f t="shared" si="7"/>
        <v>3.5515248116757818E-2</v>
      </c>
      <c r="K67" s="69">
        <f t="shared" si="8"/>
        <v>6.7581883242184837E-5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3.5515248116757818E-2</v>
      </c>
      <c r="E68" s="81">
        <f t="shared" si="9"/>
        <v>3.55828348612372E-2</v>
      </c>
      <c r="F68" s="81">
        <f t="shared" si="10"/>
        <v>3.5582830000000003E-2</v>
      </c>
      <c r="G68" s="101"/>
      <c r="H68" s="40"/>
      <c r="I68" s="40"/>
      <c r="J68" s="68">
        <f t="shared" si="7"/>
        <v>3.5515248116757818E-2</v>
      </c>
      <c r="K68" s="69">
        <f t="shared" si="8"/>
        <v>6.7581883242184837E-5</v>
      </c>
      <c r="L68" s="45"/>
      <c r="M68" s="40"/>
      <c r="N68"/>
      <c r="O68" s="134" t="s">
        <v>299</v>
      </c>
      <c r="P68" s="134"/>
      <c r="Q68" s="134"/>
      <c r="R68" s="134"/>
      <c r="S68" s="134"/>
      <c r="T68" s="134"/>
      <c r="U68" s="134"/>
      <c r="V68" s="134"/>
      <c r="W68" s="134"/>
      <c r="X68" s="134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3.5515248116757818E-2</v>
      </c>
      <c r="E69" s="81">
        <f t="shared" si="9"/>
        <v>3.55828348612372E-2</v>
      </c>
      <c r="F69" s="81">
        <f t="shared" si="10"/>
        <v>3.5582830000000003E-2</v>
      </c>
      <c r="G69" s="101"/>
      <c r="H69" s="40"/>
      <c r="I69" s="40"/>
      <c r="J69" s="68">
        <f t="shared" si="7"/>
        <v>3.5515248116757818E-2</v>
      </c>
      <c r="K69" s="69">
        <f t="shared" si="8"/>
        <v>6.7581883242184837E-5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321</v>
      </c>
      <c r="S69" s="77" t="s">
        <v>324</v>
      </c>
      <c r="T69" s="77" t="s">
        <v>325</v>
      </c>
      <c r="U69" s="76" t="s">
        <v>326</v>
      </c>
      <c r="V69" s="76" t="s">
        <v>328</v>
      </c>
      <c r="W69" s="62" t="s">
        <v>329</v>
      </c>
      <c r="X69" s="62" t="s">
        <v>330</v>
      </c>
      <c r="Y69" s="44" t="s">
        <v>331</v>
      </c>
      <c r="Z69" s="44" t="s">
        <v>332</v>
      </c>
      <c r="AA69" s="44" t="s">
        <v>333</v>
      </c>
      <c r="AB69" s="44" t="s">
        <v>556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3.5515248116757818E-2</v>
      </c>
      <c r="E70" s="81">
        <f t="shared" si="9"/>
        <v>3.55828348612372E-2</v>
      </c>
      <c r="F70" s="81">
        <f t="shared" si="10"/>
        <v>3.5582830000000003E-2</v>
      </c>
      <c r="G70" s="101"/>
      <c r="H70" s="40"/>
      <c r="I70" s="40"/>
      <c r="J70" s="68">
        <f t="shared" si="7"/>
        <v>3.5515248116757818E-2</v>
      </c>
      <c r="K70" s="69">
        <f t="shared" si="8"/>
        <v>6.7581883242184837E-5</v>
      </c>
      <c r="L70" s="45"/>
      <c r="M70" s="40"/>
      <c r="N70" s="51" t="s">
        <v>303</v>
      </c>
      <c r="O70" s="148">
        <v>5.8786579960385651E-2</v>
      </c>
      <c r="P70" s="149">
        <v>4.3084581043427994E-2</v>
      </c>
      <c r="Q70" s="149">
        <v>3.0182002087792134E-2</v>
      </c>
      <c r="R70" s="150">
        <v>2.8175948042431523E-2</v>
      </c>
      <c r="S70" s="116"/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334</v>
      </c>
      <c r="C71" s="94">
        <v>573</v>
      </c>
      <c r="D71" s="84">
        <v>6.4115358275374052E-3</v>
      </c>
      <c r="E71" s="81">
        <f t="shared" si="9"/>
        <v>4.0659404717969506E-2</v>
      </c>
      <c r="F71" s="81">
        <f t="shared" si="10"/>
        <v>4.0659399999999998E-2</v>
      </c>
      <c r="G71" s="44" t="s">
        <v>249</v>
      </c>
      <c r="H71" s="40"/>
      <c r="I71" s="40"/>
      <c r="J71" s="68">
        <f t="shared" si="7"/>
        <v>6.4115358275374052E-3</v>
      </c>
      <c r="K71" s="69">
        <f t="shared" si="8"/>
        <v>3.4247864172462596E-2</v>
      </c>
      <c r="L71" s="45"/>
      <c r="M71" s="40"/>
      <c r="N71" s="51" t="s">
        <v>304</v>
      </c>
      <c r="O71" s="151">
        <v>7.9713331731816439E-2</v>
      </c>
      <c r="P71" s="151">
        <v>7.0521852531383517E-2</v>
      </c>
      <c r="Q71" s="151">
        <v>6.0406289478858025E-2</v>
      </c>
      <c r="R71" s="150">
        <v>5.8000049352247625E-2</v>
      </c>
      <c r="S71" s="116"/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9.879250519077877E-3</v>
      </c>
      <c r="E72" s="81">
        <f t="shared" si="9"/>
        <v>4.0659404717969506E-2</v>
      </c>
      <c r="F72" s="81">
        <f t="shared" si="10"/>
        <v>4.0659399999999998E-2</v>
      </c>
      <c r="G72" s="44" t="s">
        <v>249</v>
      </c>
      <c r="H72" s="40"/>
      <c r="I72" s="40"/>
      <c r="J72" s="68">
        <f t="shared" si="7"/>
        <v>9.879250519077877E-3</v>
      </c>
      <c r="K72" s="69">
        <f t="shared" si="8"/>
        <v>3.0780149480922121E-2</v>
      </c>
      <c r="L72" s="45"/>
      <c r="M72" s="40"/>
      <c r="N72" s="51" t="s">
        <v>305</v>
      </c>
      <c r="O72" s="152">
        <v>0.19728649165258774</v>
      </c>
      <c r="P72" s="152">
        <v>0.1566910146182395</v>
      </c>
      <c r="Q72" s="152">
        <v>0.12077029365444229</v>
      </c>
      <c r="R72" s="153">
        <v>0.11435194543711066</v>
      </c>
      <c r="S72" s="117"/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2.082402300948635E-2</v>
      </c>
      <c r="E73" s="81">
        <f t="shared" si="9"/>
        <v>4.5686761476591141E-2</v>
      </c>
      <c r="F73" s="81">
        <f t="shared" si="10"/>
        <v>4.568676E-2</v>
      </c>
      <c r="G73" s="44" t="s">
        <v>249</v>
      </c>
      <c r="H73" s="40"/>
      <c r="I73" s="40"/>
      <c r="J73" s="68">
        <f t="shared" si="7"/>
        <v>2.082402300948635E-2</v>
      </c>
      <c r="K73" s="69">
        <f t="shared" si="8"/>
        <v>2.486273699051365E-2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3.5515248116757818E-2</v>
      </c>
      <c r="E74" s="81">
        <f t="shared" si="9"/>
        <v>3.55828348612372E-2</v>
      </c>
      <c r="F74" s="81">
        <f t="shared" si="10"/>
        <v>3.5582830000000003E-2</v>
      </c>
      <c r="G74" s="44"/>
      <c r="H74" s="40"/>
      <c r="I74" s="40"/>
      <c r="J74" s="68">
        <f t="shared" si="7"/>
        <v>3.5515248116757818E-2</v>
      </c>
      <c r="K74" s="69">
        <f t="shared" si="8"/>
        <v>6.7581883242184837E-5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35">
      <c r="A75" s="32">
        <v>260</v>
      </c>
      <c r="B75" s="32" t="s">
        <v>108</v>
      </c>
      <c r="C75" s="94">
        <v>260</v>
      </c>
      <c r="D75" s="84">
        <v>4.5686761476591141E-2</v>
      </c>
      <c r="E75" s="81">
        <f t="shared" si="9"/>
        <v>5.2259651293524292E-2</v>
      </c>
      <c r="F75" s="81">
        <f t="shared" si="10"/>
        <v>5.2259649999999998E-2</v>
      </c>
      <c r="G75" s="101"/>
      <c r="H75" s="40"/>
      <c r="I75" s="40"/>
      <c r="J75" s="68">
        <f t="shared" si="7"/>
        <v>4.5686761476591141E-2</v>
      </c>
      <c r="K75" s="69">
        <f t="shared" si="8"/>
        <v>6.5728885234088569E-3</v>
      </c>
      <c r="L75" s="45"/>
      <c r="M75" s="40"/>
      <c r="N75" s="140" t="s">
        <v>296</v>
      </c>
      <c r="O75" s="140" t="s">
        <v>572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312</v>
      </c>
      <c r="C76" s="94">
        <v>296</v>
      </c>
      <c r="D76" s="84">
        <v>6.1045017428622023E-3</v>
      </c>
      <c r="E76" s="81">
        <f t="shared" si="9"/>
        <v>4.0659404717969506E-2</v>
      </c>
      <c r="F76" s="81">
        <f t="shared" si="10"/>
        <v>4.0659399999999998E-2</v>
      </c>
      <c r="G76" s="44" t="s">
        <v>249</v>
      </c>
      <c r="H76" s="40"/>
      <c r="I76" s="40"/>
      <c r="J76" s="68">
        <f t="shared" si="7"/>
        <v>6.1045017428622023E-3</v>
      </c>
      <c r="K76" s="69">
        <f t="shared" si="8"/>
        <v>3.4554898257137798E-2</v>
      </c>
      <c r="L76" s="45"/>
      <c r="M76" s="40"/>
      <c r="N76" s="154" t="s">
        <v>322</v>
      </c>
      <c r="O76" s="155">
        <v>0.24037474516559562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1.0447643342629678E-2</v>
      </c>
      <c r="E77" s="81">
        <f t="shared" si="9"/>
        <v>4.0659404717969506E-2</v>
      </c>
      <c r="F77" s="81">
        <f t="shared" si="10"/>
        <v>4.0659399999999998E-2</v>
      </c>
      <c r="G77" s="44" t="s">
        <v>249</v>
      </c>
      <c r="H77" s="40"/>
      <c r="I77" s="40"/>
      <c r="J77" s="68">
        <f t="shared" si="7"/>
        <v>1.0447643342629678E-2</v>
      </c>
      <c r="K77" s="69">
        <f t="shared" si="8"/>
        <v>3.0211756657370321E-2</v>
      </c>
      <c r="L77" s="45"/>
      <c r="M77" s="40"/>
      <c r="N77" s="154"/>
      <c r="O77" s="155">
        <v>0.24037474516559562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4.1847698921473817E-2</v>
      </c>
      <c r="E78" s="81">
        <f t="shared" si="9"/>
        <v>4.5686761476591141E-2</v>
      </c>
      <c r="F78" s="81">
        <f t="shared" si="10"/>
        <v>4.568676E-2</v>
      </c>
      <c r="G78" s="101"/>
      <c r="H78" s="40"/>
      <c r="I78" s="40"/>
      <c r="J78" s="68">
        <f t="shared" si="7"/>
        <v>4.1847698921473817E-2</v>
      </c>
      <c r="K78" s="69">
        <f t="shared" si="8"/>
        <v>3.8390610785261833E-3</v>
      </c>
      <c r="L78" s="45"/>
      <c r="M78" s="40"/>
      <c r="N78" s="154"/>
      <c r="O78" s="155">
        <v>0.22733936798046353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4.1847698921473817E-2</v>
      </c>
      <c r="E79" s="81">
        <f t="shared" si="9"/>
        <v>4.5686761476591141E-2</v>
      </c>
      <c r="F79" s="81">
        <f t="shared" si="10"/>
        <v>4.568676E-2</v>
      </c>
      <c r="G79" s="101"/>
      <c r="H79" s="40"/>
      <c r="I79" s="40"/>
      <c r="J79" s="68">
        <f t="shared" si="7"/>
        <v>4.1847698921473817E-2</v>
      </c>
      <c r="K79" s="69">
        <f t="shared" si="8"/>
        <v>3.8390610785261833E-3</v>
      </c>
      <c r="L79" s="45"/>
      <c r="M79" s="40"/>
      <c r="N79" s="154"/>
      <c r="O79" s="155">
        <v>0.28484506507117957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7.019056815066102E-2</v>
      </c>
      <c r="E80" s="81">
        <f t="shared" si="9"/>
        <v>8.6866486638763743E-2</v>
      </c>
      <c r="F80" s="81">
        <f t="shared" si="10"/>
        <v>8.6866490000000005E-2</v>
      </c>
      <c r="G80" s="101"/>
      <c r="H80" s="40"/>
      <c r="I80" s="40"/>
      <c r="J80" s="68">
        <f t="shared" si="7"/>
        <v>7.019056815066102E-2</v>
      </c>
      <c r="K80" s="69">
        <f t="shared" si="8"/>
        <v>1.6675921849338984E-2</v>
      </c>
      <c r="L80" s="45"/>
      <c r="M80" s="40"/>
      <c r="N80" s="154"/>
      <c r="O80" s="155">
        <v>0.31118290909268853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7.019056815066102E-2</v>
      </c>
      <c r="E81" s="81">
        <f t="shared" si="9"/>
        <v>8.6866486638763743E-2</v>
      </c>
      <c r="F81" s="81">
        <f t="shared" si="10"/>
        <v>8.6866490000000005E-2</v>
      </c>
      <c r="G81" s="101"/>
      <c r="H81" s="40"/>
      <c r="I81" s="40"/>
      <c r="J81" s="68">
        <f t="shared" si="7"/>
        <v>7.019056815066102E-2</v>
      </c>
      <c r="K81" s="69">
        <f t="shared" si="8"/>
        <v>1.6675921849338984E-2</v>
      </c>
      <c r="L81" s="45"/>
      <c r="M81" s="40"/>
      <c r="N81" s="154"/>
      <c r="O81" s="155">
        <v>0.24037474516559562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1.2873888855689485E-2</v>
      </c>
      <c r="E82" s="81">
        <f t="shared" si="9"/>
        <v>4.0659404717969506E-2</v>
      </c>
      <c r="F82" s="81">
        <f t="shared" si="10"/>
        <v>4.0659399999999998E-2</v>
      </c>
      <c r="G82" s="44" t="s">
        <v>249</v>
      </c>
      <c r="H82" s="40"/>
      <c r="I82" s="40"/>
      <c r="J82" s="68">
        <f t="shared" si="7"/>
        <v>1.2873888855689485E-2</v>
      </c>
      <c r="K82" s="69">
        <f t="shared" si="8"/>
        <v>2.7785511144310514E-2</v>
      </c>
      <c r="L82" s="45"/>
      <c r="M82" s="40"/>
      <c r="N82" s="154" t="s">
        <v>567</v>
      </c>
      <c r="O82" s="156">
        <v>0.1744953367830831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2.1198944191533287E-2</v>
      </c>
      <c r="E83" s="81">
        <f t="shared" si="9"/>
        <v>3.55828348612372E-2</v>
      </c>
      <c r="F83" s="81">
        <f t="shared" si="10"/>
        <v>3.5582830000000003E-2</v>
      </c>
      <c r="G83" s="101"/>
      <c r="H83" s="40"/>
      <c r="I83" s="40"/>
      <c r="J83" s="68">
        <f t="shared" si="7"/>
        <v>2.1198944191533287E-2</v>
      </c>
      <c r="K83" s="69">
        <f t="shared" si="8"/>
        <v>1.4383885808466716E-2</v>
      </c>
      <c r="L83" s="45"/>
      <c r="M83" s="40"/>
      <c r="N83" s="154"/>
      <c r="O83" s="156">
        <v>0.16193398211023016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1.4346215264801608E-2</v>
      </c>
      <c r="E84" s="81">
        <f t="shared" si="9"/>
        <v>4.0659404717969506E-2</v>
      </c>
      <c r="F84" s="81">
        <f t="shared" si="10"/>
        <v>4.0659399999999998E-2</v>
      </c>
      <c r="G84" s="44" t="s">
        <v>249</v>
      </c>
      <c r="H84" s="40"/>
      <c r="I84" s="40"/>
      <c r="J84" s="68">
        <f t="shared" si="7"/>
        <v>1.4346215264801608E-2</v>
      </c>
      <c r="K84" s="69">
        <f t="shared" si="8"/>
        <v>2.6313184735198392E-2</v>
      </c>
      <c r="L84" s="45"/>
      <c r="M84" s="40"/>
      <c r="N84" s="154"/>
      <c r="O84" s="156">
        <v>0.19609064025710624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8.7316735064650007E-3</v>
      </c>
      <c r="E85" s="81">
        <f t="shared" si="9"/>
        <v>4.0659404717969506E-2</v>
      </c>
      <c r="F85" s="81">
        <f t="shared" si="10"/>
        <v>4.0659399999999998E-2</v>
      </c>
      <c r="G85" s="44" t="s">
        <v>249</v>
      </c>
      <c r="H85" s="40"/>
      <c r="I85" s="40"/>
      <c r="J85" s="68">
        <f t="shared" si="7"/>
        <v>8.7316735064650007E-3</v>
      </c>
      <c r="K85" s="69">
        <f t="shared" si="8"/>
        <v>3.1927726493534994E-2</v>
      </c>
      <c r="L85" s="45"/>
      <c r="M85" s="40"/>
      <c r="N85" s="154"/>
      <c r="O85" s="156">
        <v>0.19609064025710624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8.7316735064650007E-3</v>
      </c>
      <c r="E86" s="81">
        <f t="shared" si="9"/>
        <v>4.0659404717969506E-2</v>
      </c>
      <c r="F86" s="81">
        <f t="shared" si="10"/>
        <v>4.0659399999999998E-2</v>
      </c>
      <c r="G86" s="44" t="s">
        <v>249</v>
      </c>
      <c r="H86" s="40"/>
      <c r="I86" s="40"/>
      <c r="J86" s="68">
        <f t="shared" si="7"/>
        <v>8.7316735064650007E-3</v>
      </c>
      <c r="K86" s="69">
        <f t="shared" si="8"/>
        <v>3.1927726493534994E-2</v>
      </c>
      <c r="L86" s="45"/>
      <c r="M86" s="40"/>
      <c r="N86" s="157"/>
      <c r="O86" s="156">
        <v>0.18380267908082698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9.6236547414775848E-3</v>
      </c>
      <c r="E87" s="81">
        <f t="shared" si="9"/>
        <v>4.0659404717969506E-2</v>
      </c>
      <c r="F87" s="81">
        <f t="shared" si="10"/>
        <v>4.0659399999999998E-2</v>
      </c>
      <c r="G87" s="44" t="s">
        <v>249</v>
      </c>
      <c r="H87" s="40"/>
      <c r="I87" s="40"/>
      <c r="J87" s="68">
        <f t="shared" si="7"/>
        <v>9.6236547414775848E-3</v>
      </c>
      <c r="K87" s="69">
        <f t="shared" si="8"/>
        <v>3.1035745258522415E-2</v>
      </c>
      <c r="L87" s="45"/>
      <c r="M87" s="40"/>
      <c r="N87" s="154"/>
      <c r="O87" s="156">
        <v>0.17301159349127462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4.0932736910446493E-2</v>
      </c>
      <c r="E88" s="81">
        <f t="shared" si="9"/>
        <v>4.5686761476591141E-2</v>
      </c>
      <c r="F88" s="81">
        <f t="shared" si="10"/>
        <v>4.568676E-2</v>
      </c>
      <c r="G88" s="101"/>
      <c r="H88" s="40"/>
      <c r="I88" s="40"/>
      <c r="J88" s="68">
        <f t="shared" si="7"/>
        <v>4.0932736910446493E-2</v>
      </c>
      <c r="K88" s="69">
        <f t="shared" si="8"/>
        <v>4.7540230895535066E-3</v>
      </c>
      <c r="L88" s="45"/>
      <c r="M88" s="40"/>
      <c r="N88" s="154"/>
      <c r="O88" s="156">
        <v>0.18930068934414754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4.0659404717969506E-2</v>
      </c>
      <c r="E89" s="81">
        <f t="shared" si="9"/>
        <v>4.5686761476591141E-2</v>
      </c>
      <c r="F89" s="81">
        <f t="shared" si="10"/>
        <v>4.568676E-2</v>
      </c>
      <c r="G89" s="101"/>
      <c r="H89" s="40"/>
      <c r="I89" s="40"/>
      <c r="J89" s="68">
        <f t="shared" si="7"/>
        <v>4.0659404717969506E-2</v>
      </c>
      <c r="K89" s="69">
        <f t="shared" si="8"/>
        <v>5.0273552820304934E-3</v>
      </c>
      <c r="L89" s="45"/>
      <c r="M89" s="40"/>
      <c r="N89" s="154" t="s">
        <v>568</v>
      </c>
      <c r="O89" s="158">
        <v>0.14357713529955904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1.2873888855689485E-2</v>
      </c>
      <c r="E90" s="81">
        <f t="shared" si="9"/>
        <v>4.0659404717969506E-2</v>
      </c>
      <c r="F90" s="81">
        <f t="shared" si="10"/>
        <v>4.0659399999999998E-2</v>
      </c>
      <c r="G90" s="44" t="s">
        <v>249</v>
      </c>
      <c r="H90" s="40"/>
      <c r="I90" s="40"/>
      <c r="J90" s="68">
        <f t="shared" si="7"/>
        <v>1.2873888855689485E-2</v>
      </c>
      <c r="K90" s="69">
        <f t="shared" si="8"/>
        <v>2.7785511144310514E-2</v>
      </c>
      <c r="L90" s="45"/>
      <c r="M90" s="40"/>
      <c r="N90" s="154"/>
      <c r="O90" s="158">
        <v>0.14357713529955904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3.269669281024213E-2</v>
      </c>
      <c r="E91" s="81">
        <f t="shared" si="9"/>
        <v>4.5686761476591141E-2</v>
      </c>
      <c r="F91" s="81">
        <f t="shared" si="10"/>
        <v>4.568676E-2</v>
      </c>
      <c r="G91" s="44" t="s">
        <v>249</v>
      </c>
      <c r="H91" s="40"/>
      <c r="I91" s="40"/>
      <c r="J91" s="68">
        <f t="shared" si="7"/>
        <v>3.269669281024213E-2</v>
      </c>
      <c r="K91" s="69">
        <f t="shared" si="8"/>
        <v>1.299006718975787E-2</v>
      </c>
      <c r="L91" s="45"/>
      <c r="M91" s="40"/>
      <c r="N91" s="154"/>
      <c r="O91" s="158">
        <v>0.13241753113794555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1.6810881520901173E-2</v>
      </c>
      <c r="E92" s="81">
        <f t="shared" si="9"/>
        <v>4.0659404717969506E-2</v>
      </c>
      <c r="F92" s="81">
        <f t="shared" si="10"/>
        <v>4.0659399999999998E-2</v>
      </c>
      <c r="G92" s="44" t="s">
        <v>249</v>
      </c>
      <c r="H92" s="40"/>
      <c r="I92" s="40"/>
      <c r="J92" s="68">
        <f t="shared" si="7"/>
        <v>1.6810881520901173E-2</v>
      </c>
      <c r="K92" s="69">
        <f t="shared" si="8"/>
        <v>2.3848518479098826E-2</v>
      </c>
      <c r="L92" s="45"/>
      <c r="M92" s="40"/>
      <c r="N92" s="154"/>
      <c r="O92" s="158">
        <v>0.14357713529955904</v>
      </c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8.3869407458224791E-3</v>
      </c>
      <c r="E93" s="81">
        <f t="shared" si="9"/>
        <v>4.0659404717969506E-2</v>
      </c>
      <c r="F93" s="81">
        <f t="shared" si="10"/>
        <v>4.0659399999999998E-2</v>
      </c>
      <c r="G93" s="44" t="s">
        <v>249</v>
      </c>
      <c r="H93" s="40"/>
      <c r="I93" s="40"/>
      <c r="J93" s="68">
        <f t="shared" si="7"/>
        <v>8.3869407458224791E-3</v>
      </c>
      <c r="K93" s="69">
        <f t="shared" si="8"/>
        <v>3.2272459254177516E-2</v>
      </c>
      <c r="L93" s="45"/>
      <c r="M93" s="40"/>
      <c r="N93" s="154" t="s">
        <v>321</v>
      </c>
      <c r="O93" s="159">
        <v>0.12112500990115928</v>
      </c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3.5515248116757818E-2</v>
      </c>
      <c r="E94" s="81">
        <f t="shared" si="9"/>
        <v>3.55828348612372E-2</v>
      </c>
      <c r="F94" s="81">
        <f t="shared" si="10"/>
        <v>3.5582830000000003E-2</v>
      </c>
      <c r="G94" s="101"/>
      <c r="H94" s="40"/>
      <c r="I94" s="40"/>
      <c r="J94" s="68">
        <f t="shared" si="7"/>
        <v>3.5515248116757818E-2</v>
      </c>
      <c r="K94" s="69">
        <f t="shared" si="8"/>
        <v>6.7581883242184837E-5</v>
      </c>
      <c r="L94" s="45"/>
      <c r="M94" s="40"/>
      <c r="N94" s="154"/>
      <c r="O94" s="159">
        <v>0.12112500990115928</v>
      </c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3.5515248116757818E-2</v>
      </c>
      <c r="E95" s="81">
        <f t="shared" si="9"/>
        <v>3.55828348612372E-2</v>
      </c>
      <c r="F95" s="81">
        <f t="shared" si="10"/>
        <v>3.5582830000000003E-2</v>
      </c>
      <c r="G95" s="101"/>
      <c r="H95" s="40"/>
      <c r="I95" s="40"/>
      <c r="J95" s="68">
        <f t="shared" si="7"/>
        <v>3.5515248116757818E-2</v>
      </c>
      <c r="K95" s="69">
        <f t="shared" si="8"/>
        <v>6.7581883242184837E-5</v>
      </c>
      <c r="L95" s="45"/>
      <c r="M95" s="40"/>
      <c r="N95" s="154"/>
      <c r="O95" s="159">
        <v>0.12112500990115928</v>
      </c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3.5515248116757818E-2</v>
      </c>
      <c r="E96" s="81">
        <f t="shared" si="9"/>
        <v>3.55828348612372E-2</v>
      </c>
      <c r="F96" s="81">
        <f t="shared" si="10"/>
        <v>3.5582830000000003E-2</v>
      </c>
      <c r="G96" s="101"/>
      <c r="H96" s="40"/>
      <c r="I96" s="40"/>
      <c r="J96" s="68">
        <f t="shared" si="7"/>
        <v>3.5515248116757818E-2</v>
      </c>
      <c r="K96" s="69">
        <f t="shared" si="8"/>
        <v>6.7581883242184837E-5</v>
      </c>
      <c r="L96" s="45"/>
      <c r="M96" s="40"/>
      <c r="N96" s="154"/>
      <c r="O96" s="159">
        <v>0.12128038099960346</v>
      </c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3.097408039462532E-2</v>
      </c>
      <c r="E97" s="81">
        <f t="shared" si="9"/>
        <v>4.5686761476591141E-2</v>
      </c>
      <c r="F97" s="81">
        <f t="shared" si="10"/>
        <v>4.568676E-2</v>
      </c>
      <c r="G97" s="44" t="s">
        <v>249</v>
      </c>
      <c r="H97" s="40"/>
      <c r="I97" s="40"/>
      <c r="J97" s="68">
        <f t="shared" si="7"/>
        <v>3.097408039462532E-2</v>
      </c>
      <c r="K97" s="69">
        <f t="shared" si="8"/>
        <v>1.471267960537468E-2</v>
      </c>
      <c r="L97" s="45"/>
      <c r="M97" s="40"/>
      <c r="N97" s="118"/>
      <c r="O97" s="119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4.0190491600146733E-2</v>
      </c>
      <c r="E98" s="81">
        <f t="shared" si="9"/>
        <v>4.0659404717969506E-2</v>
      </c>
      <c r="F98" s="81">
        <f t="shared" si="10"/>
        <v>4.0659399999999998E-2</v>
      </c>
      <c r="G98" s="101"/>
      <c r="H98" s="40"/>
      <c r="I98" s="40"/>
      <c r="J98" s="68">
        <f t="shared" si="7"/>
        <v>4.0190491600146733E-2</v>
      </c>
      <c r="K98" s="69">
        <f t="shared" si="8"/>
        <v>4.689083998532656E-4</v>
      </c>
      <c r="L98" s="45"/>
      <c r="M98" s="40"/>
      <c r="N98" s="78"/>
      <c r="O98" s="111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4.0190491600146733E-2</v>
      </c>
      <c r="E99" s="81">
        <f t="shared" si="9"/>
        <v>4.0659404717969506E-2</v>
      </c>
      <c r="F99" s="81">
        <f t="shared" si="10"/>
        <v>4.0659399999999998E-2</v>
      </c>
      <c r="G99" s="101"/>
      <c r="H99" s="40"/>
      <c r="I99" s="40"/>
      <c r="J99" s="68">
        <f t="shared" si="7"/>
        <v>4.0190491600146733E-2</v>
      </c>
      <c r="K99" s="69">
        <f t="shared" si="8"/>
        <v>4.689083998532656E-4</v>
      </c>
      <c r="L99" s="45"/>
      <c r="M99" s="40"/>
      <c r="N99" s="78"/>
      <c r="O99" s="111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7.019056815066102E-2</v>
      </c>
      <c r="E100" s="81">
        <f t="shared" si="9"/>
        <v>8.6866486638763743E-2</v>
      </c>
      <c r="F100" s="81">
        <f t="shared" si="10"/>
        <v>8.6866490000000005E-2</v>
      </c>
      <c r="G100" s="101"/>
      <c r="H100" s="40"/>
      <c r="I100" s="40"/>
      <c r="J100" s="68">
        <f t="shared" si="7"/>
        <v>7.019056815066102E-2</v>
      </c>
      <c r="K100" s="69">
        <f t="shared" si="8"/>
        <v>1.6675921849338984E-2</v>
      </c>
      <c r="L100" s="45"/>
      <c r="M100" s="40"/>
      <c r="N100" s="32"/>
      <c r="O100" s="111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1.568833785266547E-2</v>
      </c>
      <c r="E101" s="81">
        <f t="shared" si="9"/>
        <v>2.0538085237897526E-2</v>
      </c>
      <c r="F101" s="81">
        <f t="shared" si="10"/>
        <v>2.0538089999999998E-2</v>
      </c>
      <c r="G101" s="101"/>
      <c r="H101" s="40"/>
      <c r="I101" s="40"/>
      <c r="J101" s="68">
        <f t="shared" si="7"/>
        <v>1.568833785266547E-2</v>
      </c>
      <c r="K101" s="69">
        <f t="shared" si="8"/>
        <v>4.8497521473345288E-3</v>
      </c>
      <c r="L101" s="45"/>
      <c r="M101" s="40"/>
      <c r="N101" s="78"/>
      <c r="O101" s="112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1.568833785266547E-2</v>
      </c>
      <c r="E102" s="81">
        <f t="shared" si="9"/>
        <v>2.0538085237897526E-2</v>
      </c>
      <c r="F102" s="81">
        <f t="shared" si="10"/>
        <v>2.0538089999999998E-2</v>
      </c>
      <c r="G102" s="101"/>
      <c r="H102" s="40"/>
      <c r="I102" s="40"/>
      <c r="J102" s="68">
        <f t="shared" si="7"/>
        <v>1.568833785266547E-2</v>
      </c>
      <c r="K102" s="69">
        <f t="shared" si="8"/>
        <v>4.8497521473345288E-3</v>
      </c>
      <c r="L102" s="45"/>
      <c r="M102" s="40"/>
      <c r="N102" s="78"/>
      <c r="O102" s="112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1.568833785266547E-2</v>
      </c>
      <c r="E103" s="81">
        <f t="shared" si="9"/>
        <v>2.0538085237897526E-2</v>
      </c>
      <c r="F103" s="81">
        <f t="shared" si="10"/>
        <v>2.0538089999999998E-2</v>
      </c>
      <c r="G103" s="101"/>
      <c r="H103" s="40"/>
      <c r="I103" s="40"/>
      <c r="J103" s="68">
        <f t="shared" si="7"/>
        <v>1.568833785266547E-2</v>
      </c>
      <c r="K103" s="69">
        <f t="shared" si="8"/>
        <v>4.8497521473345288E-3</v>
      </c>
      <c r="L103" s="45"/>
      <c r="M103" s="40"/>
      <c r="N103" s="78"/>
      <c r="O103" s="112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3.5515248116757818E-2</v>
      </c>
      <c r="E104" s="81">
        <f t="shared" si="9"/>
        <v>3.55828348612372E-2</v>
      </c>
      <c r="F104" s="81">
        <f t="shared" si="10"/>
        <v>3.5582830000000003E-2</v>
      </c>
      <c r="G104" s="44"/>
      <c r="H104" s="40"/>
      <c r="I104" s="40"/>
      <c r="J104" s="68">
        <f t="shared" si="7"/>
        <v>3.5515248116757818E-2</v>
      </c>
      <c r="K104" s="69">
        <f t="shared" si="8"/>
        <v>6.7581883242184837E-5</v>
      </c>
      <c r="L104" s="45"/>
      <c r="M104" s="40"/>
      <c r="N104" s="78"/>
      <c r="O104" s="112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3.5515248116757818E-2</v>
      </c>
      <c r="E105" s="81">
        <f t="shared" si="9"/>
        <v>3.55828348612372E-2</v>
      </c>
      <c r="F105" s="81">
        <f t="shared" si="10"/>
        <v>3.5582830000000003E-2</v>
      </c>
      <c r="G105" s="44"/>
      <c r="H105" s="40"/>
      <c r="I105" s="40"/>
      <c r="J105" s="68">
        <f t="shared" si="7"/>
        <v>3.5515248116757818E-2</v>
      </c>
      <c r="K105" s="69">
        <f t="shared" si="8"/>
        <v>6.7581883242184837E-5</v>
      </c>
      <c r="L105" s="45"/>
      <c r="M105" s="40"/>
      <c r="N105" s="78"/>
      <c r="O105" s="113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3.5515248116757818E-2</v>
      </c>
      <c r="E106" s="81">
        <f t="shared" si="9"/>
        <v>3.55828348612372E-2</v>
      </c>
      <c r="F106" s="81">
        <f t="shared" si="10"/>
        <v>3.5582830000000003E-2</v>
      </c>
      <c r="G106" s="101"/>
      <c r="H106" s="40"/>
      <c r="I106" s="40"/>
      <c r="J106" s="68">
        <f t="shared" si="7"/>
        <v>3.5515248116757818E-2</v>
      </c>
      <c r="K106" s="69">
        <f t="shared" si="8"/>
        <v>6.7581883242184837E-5</v>
      </c>
      <c r="L106" s="45"/>
      <c r="M106" s="40"/>
      <c r="N106" s="78"/>
      <c r="O106" s="113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6.4336121379948274E-3</v>
      </c>
      <c r="E107" s="81">
        <f t="shared" si="9"/>
        <v>4.0659404717969506E-2</v>
      </c>
      <c r="F107" s="81">
        <f t="shared" si="10"/>
        <v>4.0659399999999998E-2</v>
      </c>
      <c r="G107" s="44" t="s">
        <v>249</v>
      </c>
      <c r="H107" s="40"/>
      <c r="I107" s="40"/>
      <c r="J107" s="68">
        <f t="shared" si="7"/>
        <v>6.4336121379948274E-3</v>
      </c>
      <c r="K107" s="69">
        <f t="shared" si="8"/>
        <v>3.4225787862005169E-2</v>
      </c>
      <c r="L107" s="45"/>
      <c r="M107" s="40"/>
      <c r="N107" s="78"/>
      <c r="O107" s="113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9.6236547414775848E-3</v>
      </c>
      <c r="E108" s="81">
        <f t="shared" si="9"/>
        <v>4.0659404717969506E-2</v>
      </c>
      <c r="F108" s="81">
        <f t="shared" si="10"/>
        <v>4.0659399999999998E-2</v>
      </c>
      <c r="G108" s="44" t="s">
        <v>249</v>
      </c>
      <c r="H108" s="40"/>
      <c r="I108" s="40"/>
      <c r="J108" s="68">
        <f t="shared" si="7"/>
        <v>9.6236547414775848E-3</v>
      </c>
      <c r="K108" s="69">
        <f t="shared" si="8"/>
        <v>3.1035745258522415E-2</v>
      </c>
      <c r="L108" s="45"/>
      <c r="N108" s="98"/>
      <c r="O108" s="114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8.1333126160157893E-2</v>
      </c>
      <c r="E109" s="81">
        <f t="shared" si="9"/>
        <v>8.6866486638763743E-2</v>
      </c>
      <c r="F109" s="81">
        <f t="shared" si="10"/>
        <v>8.6866490000000005E-2</v>
      </c>
      <c r="G109" s="101"/>
      <c r="H109" s="40"/>
      <c r="I109" s="40"/>
      <c r="J109" s="68">
        <f t="shared" si="7"/>
        <v>8.1333126160157893E-2</v>
      </c>
      <c r="K109" s="69">
        <f t="shared" si="8"/>
        <v>5.533363839842112E-3</v>
      </c>
      <c r="L109" s="45"/>
      <c r="N109" s="78"/>
      <c r="O109" s="114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0.11079701236996005</v>
      </c>
      <c r="E110" s="81">
        <f t="shared" si="9"/>
        <v>0.11227146150904946</v>
      </c>
      <c r="F110" s="81">
        <f t="shared" si="10"/>
        <v>0.11227146</v>
      </c>
      <c r="G110" s="101"/>
      <c r="H110" s="40"/>
      <c r="I110" s="40"/>
      <c r="J110" s="68">
        <f t="shared" si="7"/>
        <v>0.11079701236996005</v>
      </c>
      <c r="K110" s="69">
        <f t="shared" si="8"/>
        <v>1.4744476300399545E-3</v>
      </c>
      <c r="L110" s="45"/>
      <c r="N110" s="78"/>
      <c r="O110" s="114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0.12112500990115928</v>
      </c>
      <c r="E111" s="81">
        <f t="shared" si="9"/>
        <v>0.13131760726462061</v>
      </c>
      <c r="F111" s="81">
        <f t="shared" si="10"/>
        <v>0.13131761</v>
      </c>
      <c r="G111" s="101"/>
      <c r="H111" s="40"/>
      <c r="I111" s="40"/>
      <c r="J111" s="68">
        <f t="shared" si="7"/>
        <v>0.12112500990115928</v>
      </c>
      <c r="K111" s="69">
        <f t="shared" si="8"/>
        <v>1.0192600098840723E-2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0.12112500990115928</v>
      </c>
      <c r="E112" s="81">
        <f t="shared" si="9"/>
        <v>0.13131760726462061</v>
      </c>
      <c r="F112" s="81">
        <f t="shared" si="10"/>
        <v>0.13131761</v>
      </c>
      <c r="G112" s="101"/>
      <c r="H112" s="40"/>
      <c r="I112" s="40"/>
      <c r="J112" s="68">
        <f t="shared" si="7"/>
        <v>0.12112500990115928</v>
      </c>
      <c r="K112" s="69">
        <f t="shared" si="8"/>
        <v>1.0192600098840723E-2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0.12112500990115928</v>
      </c>
      <c r="E113" s="81">
        <f t="shared" si="9"/>
        <v>0.13131760726462061</v>
      </c>
      <c r="F113" s="81">
        <f t="shared" si="10"/>
        <v>0.13131761</v>
      </c>
      <c r="G113" s="101"/>
      <c r="H113" s="40"/>
      <c r="I113" s="40"/>
      <c r="J113" s="68">
        <f t="shared" si="7"/>
        <v>0.12112500990115928</v>
      </c>
      <c r="K113" s="69">
        <f t="shared" si="8"/>
        <v>1.0192600098840723E-2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9.6236547414775848E-3</v>
      </c>
      <c r="E114" s="81">
        <f t="shared" si="9"/>
        <v>4.0659404717969506E-2</v>
      </c>
      <c r="F114" s="81">
        <f t="shared" si="10"/>
        <v>4.0659399999999998E-2</v>
      </c>
      <c r="G114" s="44" t="s">
        <v>249</v>
      </c>
      <c r="H114" s="40"/>
      <c r="I114" s="40"/>
      <c r="J114" s="68">
        <f t="shared" si="7"/>
        <v>9.6236547414775848E-3</v>
      </c>
      <c r="K114" s="69">
        <f t="shared" si="8"/>
        <v>3.1035745258522415E-2</v>
      </c>
      <c r="L114" s="45"/>
      <c r="N114" s="78"/>
      <c r="O114" s="115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9.6236547414775848E-3</v>
      </c>
      <c r="E115" s="81">
        <f t="shared" si="9"/>
        <v>4.0659404717969506E-2</v>
      </c>
      <c r="F115" s="81">
        <f t="shared" si="10"/>
        <v>4.0659399999999998E-2</v>
      </c>
      <c r="G115" s="44" t="s">
        <v>249</v>
      </c>
      <c r="H115" s="40"/>
      <c r="I115" s="40"/>
      <c r="J115" s="68">
        <f t="shared" si="7"/>
        <v>9.6236547414775848E-3</v>
      </c>
      <c r="K115" s="69">
        <f t="shared" si="8"/>
        <v>3.1035745258522415E-2</v>
      </c>
      <c r="L115" s="45"/>
      <c r="M115" s="40"/>
      <c r="N115" s="78"/>
      <c r="O115" s="115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0.11227146150904946</v>
      </c>
      <c r="E116" s="81">
        <f t="shared" si="9"/>
        <v>0.12246405887251079</v>
      </c>
      <c r="F116" s="81">
        <f t="shared" si="10"/>
        <v>0.12246406</v>
      </c>
      <c r="G116" s="101"/>
      <c r="H116" s="40"/>
      <c r="I116" s="40"/>
      <c r="J116" s="68">
        <f t="shared" si="7"/>
        <v>0.11227146150904946</v>
      </c>
      <c r="K116" s="69">
        <f t="shared" si="8"/>
        <v>1.0192598490950541E-2</v>
      </c>
      <c r="L116" s="45"/>
      <c r="M116" s="40"/>
      <c r="N116" s="78"/>
      <c r="O116" s="115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0.11227146150904946</v>
      </c>
      <c r="E117" s="81">
        <f t="shared" si="9"/>
        <v>0.12246405887251079</v>
      </c>
      <c r="F117" s="81">
        <f t="shared" si="10"/>
        <v>0.12246406</v>
      </c>
      <c r="G117" s="101"/>
      <c r="H117" s="40"/>
      <c r="I117" s="40"/>
      <c r="J117" s="68">
        <f t="shared" si="7"/>
        <v>0.11227146150904946</v>
      </c>
      <c r="K117" s="69">
        <f t="shared" si="8"/>
        <v>1.0192598490950541E-2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0.11068896421345104</v>
      </c>
      <c r="E118" s="81">
        <f t="shared" si="9"/>
        <v>0.11227146150904946</v>
      </c>
      <c r="F118" s="81">
        <f t="shared" si="10"/>
        <v>0.11227146</v>
      </c>
      <c r="G118" s="101"/>
      <c r="H118" s="40"/>
      <c r="I118" s="40"/>
      <c r="J118" s="68">
        <f t="shared" si="7"/>
        <v>0.11068896421345104</v>
      </c>
      <c r="K118" s="69">
        <f t="shared" si="8"/>
        <v>1.5824957865489681E-3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6.0534230970095318E-2</v>
      </c>
      <c r="E119" s="81">
        <f t="shared" si="9"/>
        <v>7.019056815066102E-2</v>
      </c>
      <c r="F119" s="81">
        <f t="shared" si="10"/>
        <v>7.0190569999999994E-2</v>
      </c>
      <c r="G119" s="101"/>
      <c r="H119" s="40"/>
      <c r="I119" s="40"/>
      <c r="J119" s="68">
        <f t="shared" si="7"/>
        <v>6.0534230970095318E-2</v>
      </c>
      <c r="K119" s="69">
        <f t="shared" si="8"/>
        <v>9.6563390299046759E-3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0.10787569348058337</v>
      </c>
      <c r="E120" s="81">
        <f t="shared" si="9"/>
        <v>0.11227146150904946</v>
      </c>
      <c r="F120" s="81">
        <f t="shared" si="10"/>
        <v>0.11227146</v>
      </c>
      <c r="G120" s="101"/>
      <c r="H120" s="40"/>
      <c r="I120" s="40"/>
      <c r="J120" s="68">
        <f t="shared" si="7"/>
        <v>0.10787569348058337</v>
      </c>
      <c r="K120" s="69">
        <f t="shared" si="8"/>
        <v>4.3957665194166301E-3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3.269669281024213E-2</v>
      </c>
      <c r="E121" s="81">
        <f t="shared" si="9"/>
        <v>4.5686761476591141E-2</v>
      </c>
      <c r="F121" s="81">
        <f t="shared" si="10"/>
        <v>4.568676E-2</v>
      </c>
      <c r="G121" s="44" t="s">
        <v>249</v>
      </c>
      <c r="H121" s="40"/>
      <c r="I121" s="40"/>
      <c r="J121" s="68">
        <f t="shared" si="7"/>
        <v>3.269669281024213E-2</v>
      </c>
      <c r="K121" s="69">
        <f t="shared" si="8"/>
        <v>1.299006718975787E-2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3.5545896203747242E-2</v>
      </c>
      <c r="E122" s="81">
        <f t="shared" si="9"/>
        <v>3.55828348612372E-2</v>
      </c>
      <c r="F122" s="81">
        <f t="shared" si="10"/>
        <v>3.5582830000000003E-2</v>
      </c>
      <c r="G122" s="101"/>
      <c r="H122" s="40"/>
      <c r="I122" s="40"/>
      <c r="J122" s="68">
        <f t="shared" si="7"/>
        <v>3.5545896203747242E-2</v>
      </c>
      <c r="K122" s="69">
        <f t="shared" si="8"/>
        <v>3.6933796252761053E-5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4.1456299612733984E-2</v>
      </c>
      <c r="E123" s="81">
        <f t="shared" si="9"/>
        <v>4.5686761476591141E-2</v>
      </c>
      <c r="F123" s="81">
        <f t="shared" si="10"/>
        <v>4.568676E-2</v>
      </c>
      <c r="G123" s="101"/>
      <c r="H123" s="40"/>
      <c r="I123" s="40"/>
      <c r="J123" s="68">
        <f t="shared" si="7"/>
        <v>4.1456299612733984E-2</v>
      </c>
      <c r="K123" s="69">
        <f t="shared" si="8"/>
        <v>4.2304603872660163E-3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5.5537314629865733E-2</v>
      </c>
      <c r="E124" s="81">
        <f t="shared" si="9"/>
        <v>6.0534230970095318E-2</v>
      </c>
      <c r="F124" s="81">
        <f t="shared" si="10"/>
        <v>6.0534230000000001E-2</v>
      </c>
      <c r="G124" s="101"/>
      <c r="H124" s="40"/>
      <c r="I124" s="40"/>
      <c r="J124" s="68">
        <f t="shared" si="7"/>
        <v>5.5537314629865733E-2</v>
      </c>
      <c r="K124" s="69">
        <f t="shared" si="8"/>
        <v>4.9969153701342681E-3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6.7938574059917919E-2</v>
      </c>
      <c r="E125" s="81">
        <f t="shared" si="9"/>
        <v>7.019056815066102E-2</v>
      </c>
      <c r="F125" s="81">
        <f t="shared" si="10"/>
        <v>7.0190569999999994E-2</v>
      </c>
      <c r="G125" s="101"/>
      <c r="H125" s="40"/>
      <c r="I125" s="40"/>
      <c r="J125" s="68">
        <f t="shared" si="7"/>
        <v>6.7938574059917919E-2</v>
      </c>
      <c r="K125" s="69">
        <f t="shared" si="8"/>
        <v>2.2519959400820744E-3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9.6236547414775848E-3</v>
      </c>
      <c r="E126" s="81">
        <f t="shared" si="9"/>
        <v>4.0659404717969506E-2</v>
      </c>
      <c r="F126" s="81">
        <f t="shared" si="10"/>
        <v>4.0659399999999998E-2</v>
      </c>
      <c r="G126" s="44" t="s">
        <v>249</v>
      </c>
      <c r="H126" s="40"/>
      <c r="I126" s="40"/>
      <c r="J126" s="68">
        <f t="shared" si="7"/>
        <v>9.6236547414775848E-3</v>
      </c>
      <c r="K126" s="69">
        <f t="shared" si="8"/>
        <v>3.1035745258522415E-2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6.7938574059917919E-2</v>
      </c>
      <c r="E127" s="81">
        <f t="shared" si="9"/>
        <v>7.019056815066102E-2</v>
      </c>
      <c r="F127" s="81">
        <f t="shared" si="10"/>
        <v>7.0190569999999994E-2</v>
      </c>
      <c r="G127" s="101"/>
      <c r="H127" s="40"/>
      <c r="I127" s="40"/>
      <c r="J127" s="68">
        <f t="shared" si="7"/>
        <v>6.7938574059917919E-2</v>
      </c>
      <c r="K127" s="69">
        <f t="shared" si="8"/>
        <v>2.2519959400820744E-3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2.0221676485599919E-2</v>
      </c>
      <c r="E128" s="81">
        <f t="shared" si="9"/>
        <v>2.0538085237897526E-2</v>
      </c>
      <c r="F128" s="81">
        <f t="shared" si="10"/>
        <v>2.0538089999999998E-2</v>
      </c>
      <c r="G128" s="101"/>
      <c r="H128" s="40"/>
      <c r="I128" s="40"/>
      <c r="J128" s="68">
        <f t="shared" si="7"/>
        <v>2.0221676485599919E-2</v>
      </c>
      <c r="K128" s="69">
        <f t="shared" si="8"/>
        <v>3.1641351440007959E-4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2.0221676485599919E-2</v>
      </c>
      <c r="E129" s="81">
        <f t="shared" si="9"/>
        <v>2.0538085237897526E-2</v>
      </c>
      <c r="F129" s="81">
        <f t="shared" si="10"/>
        <v>2.0538089999999998E-2</v>
      </c>
      <c r="G129" s="101"/>
      <c r="H129" s="40"/>
      <c r="I129" s="40"/>
      <c r="J129" s="68">
        <f t="shared" si="7"/>
        <v>2.0221676485599919E-2</v>
      </c>
      <c r="K129" s="69">
        <f t="shared" si="8"/>
        <v>3.1641351440007959E-4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9.6236547414775848E-3</v>
      </c>
      <c r="E130" s="81">
        <f t="shared" si="9"/>
        <v>4.0659404717969506E-2</v>
      </c>
      <c r="F130" s="81">
        <f t="shared" si="10"/>
        <v>4.0659399999999998E-2</v>
      </c>
      <c r="G130" s="44" t="s">
        <v>249</v>
      </c>
      <c r="H130" s="40"/>
      <c r="I130" s="40"/>
      <c r="J130" s="68">
        <f t="shared" ref="J130:J193" si="11">+D130</f>
        <v>9.6236547414775848E-3</v>
      </c>
      <c r="K130" s="69">
        <f t="shared" ref="K130:K193" si="12">F130-J130</f>
        <v>3.1035745258522415E-2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1.7709064682132191E-2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2.0538085237897526E-2</v>
      </c>
      <c r="F131" s="81">
        <f t="shared" ref="F131:F194" si="14">ROUND(E131,8)</f>
        <v>2.0538089999999998E-2</v>
      </c>
      <c r="G131" s="101"/>
      <c r="H131" s="40"/>
      <c r="I131" s="40"/>
      <c r="J131" s="68">
        <f t="shared" si="11"/>
        <v>1.7709064682132191E-2</v>
      </c>
      <c r="K131" s="69">
        <f t="shared" si="12"/>
        <v>2.8290253178678074E-3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9.879250519077877E-3</v>
      </c>
      <c r="E132" s="81">
        <f t="shared" si="13"/>
        <v>4.0659404717969506E-2</v>
      </c>
      <c r="F132" s="81">
        <f t="shared" si="14"/>
        <v>4.0659399999999998E-2</v>
      </c>
      <c r="G132" s="44" t="s">
        <v>249</v>
      </c>
      <c r="H132" s="40"/>
      <c r="I132" s="40"/>
      <c r="J132" s="68">
        <f t="shared" si="11"/>
        <v>9.879250519077877E-3</v>
      </c>
      <c r="K132" s="69">
        <f t="shared" si="12"/>
        <v>3.0780149480922121E-2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4.588805253623425E-2</v>
      </c>
      <c r="E133" s="81">
        <f t="shared" si="13"/>
        <v>5.2259651293524292E-2</v>
      </c>
      <c r="F133" s="81">
        <f t="shared" si="14"/>
        <v>5.2259649999999998E-2</v>
      </c>
      <c r="G133" s="101"/>
      <c r="H133" s="40"/>
      <c r="I133" s="40"/>
      <c r="J133" s="68">
        <f t="shared" si="11"/>
        <v>4.588805253623425E-2</v>
      </c>
      <c r="K133" s="69">
        <f t="shared" si="12"/>
        <v>6.3715974637657477E-3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9.9942017261229768E-2</v>
      </c>
      <c r="E134" s="81">
        <f t="shared" si="13"/>
        <v>0.10288405890466268</v>
      </c>
      <c r="F134" s="81">
        <f t="shared" si="14"/>
        <v>0.10288406</v>
      </c>
      <c r="G134" s="101"/>
      <c r="H134" s="40"/>
      <c r="I134" s="40"/>
      <c r="J134" s="68">
        <f t="shared" si="11"/>
        <v>9.9942017261229768E-2</v>
      </c>
      <c r="K134" s="69">
        <f t="shared" si="12"/>
        <v>2.9420427387702314E-3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0.16193398211023016</v>
      </c>
      <c r="E135" s="81">
        <f t="shared" si="13"/>
        <v>0.17212657947369148</v>
      </c>
      <c r="F135" s="81">
        <f t="shared" si="14"/>
        <v>0.17212658</v>
      </c>
      <c r="G135" s="101"/>
      <c r="H135" s="40"/>
      <c r="I135" s="40"/>
      <c r="J135" s="68">
        <f t="shared" si="11"/>
        <v>0.16193398211023016</v>
      </c>
      <c r="K135" s="69">
        <f t="shared" si="12"/>
        <v>1.0192597889769839E-2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3.5515248116757818E-2</v>
      </c>
      <c r="E136" s="81">
        <f t="shared" si="13"/>
        <v>3.55828348612372E-2</v>
      </c>
      <c r="F136" s="81">
        <f t="shared" si="14"/>
        <v>3.5582830000000003E-2</v>
      </c>
      <c r="G136" s="101"/>
      <c r="H136" s="40"/>
      <c r="I136" s="40"/>
      <c r="J136" s="68">
        <f t="shared" si="11"/>
        <v>3.5515248116757818E-2</v>
      </c>
      <c r="K136" s="69">
        <f t="shared" si="12"/>
        <v>6.7581883242184837E-5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3.9528521853568775E-2</v>
      </c>
      <c r="E137" s="81">
        <f t="shared" si="13"/>
        <v>4.0659404717969506E-2</v>
      </c>
      <c r="F137" s="81">
        <f t="shared" si="14"/>
        <v>4.0659399999999998E-2</v>
      </c>
      <c r="G137" s="101"/>
      <c r="H137" s="40"/>
      <c r="I137" s="40"/>
      <c r="J137" s="68">
        <f t="shared" si="11"/>
        <v>3.9528521853568775E-2</v>
      </c>
      <c r="K137" s="69">
        <f t="shared" si="12"/>
        <v>1.1308781464312231E-3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9.6236547414775848E-3</v>
      </c>
      <c r="E138" s="81">
        <f t="shared" si="13"/>
        <v>4.0659404717969506E-2</v>
      </c>
      <c r="F138" s="81">
        <f t="shared" si="14"/>
        <v>4.0659399999999998E-2</v>
      </c>
      <c r="G138" s="44" t="s">
        <v>249</v>
      </c>
      <c r="H138" s="40"/>
      <c r="I138" s="40"/>
      <c r="J138" s="68">
        <f t="shared" si="11"/>
        <v>9.6236547414775848E-3</v>
      </c>
      <c r="K138" s="69">
        <f t="shared" si="12"/>
        <v>3.1035745258522415E-2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335</v>
      </c>
      <c r="C139" s="94">
        <v>517</v>
      </c>
      <c r="D139" s="84">
        <v>3.9528521853568775E-2</v>
      </c>
      <c r="E139" s="81">
        <f t="shared" si="13"/>
        <v>4.0659404717969506E-2</v>
      </c>
      <c r="F139" s="81">
        <f t="shared" si="14"/>
        <v>4.0659399999999998E-2</v>
      </c>
      <c r="G139" s="101"/>
      <c r="H139" s="40"/>
      <c r="I139" s="40"/>
      <c r="J139" s="68">
        <f t="shared" si="11"/>
        <v>3.9528521853568775E-2</v>
      </c>
      <c r="K139" s="69">
        <f t="shared" si="12"/>
        <v>1.1308781464312231E-3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3.5515248116757818E-2</v>
      </c>
      <c r="E140" s="81">
        <f t="shared" si="13"/>
        <v>3.55828348612372E-2</v>
      </c>
      <c r="F140" s="81">
        <f t="shared" si="14"/>
        <v>3.5582830000000003E-2</v>
      </c>
      <c r="G140" s="101"/>
      <c r="H140" s="40"/>
      <c r="I140" s="40"/>
      <c r="J140" s="68">
        <f t="shared" si="11"/>
        <v>3.5515248116757818E-2</v>
      </c>
      <c r="K140" s="69">
        <f t="shared" si="12"/>
        <v>6.7581883242184837E-5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3.5515248116757818E-2</v>
      </c>
      <c r="E141" s="81">
        <f t="shared" si="13"/>
        <v>3.55828348612372E-2</v>
      </c>
      <c r="F141" s="81">
        <f t="shared" si="14"/>
        <v>3.5582830000000003E-2</v>
      </c>
      <c r="G141" s="44"/>
      <c r="H141" s="40"/>
      <c r="I141" s="40"/>
      <c r="J141" s="68">
        <f t="shared" si="11"/>
        <v>3.5515248116757818E-2</v>
      </c>
      <c r="K141" s="69">
        <f t="shared" si="12"/>
        <v>6.7581883242184837E-5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3.5515248116757818E-2</v>
      </c>
      <c r="E142" s="81">
        <f t="shared" si="13"/>
        <v>3.55828348612372E-2</v>
      </c>
      <c r="F142" s="81">
        <f t="shared" si="14"/>
        <v>3.5582830000000003E-2</v>
      </c>
      <c r="G142" s="101"/>
      <c r="H142" s="40"/>
      <c r="I142" s="40"/>
      <c r="J142" s="68">
        <f t="shared" si="11"/>
        <v>3.5515248116757818E-2</v>
      </c>
      <c r="K142" s="69">
        <f t="shared" si="12"/>
        <v>6.7581883242184837E-5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1.2873888855689485E-2</v>
      </c>
      <c r="E143" s="81">
        <f t="shared" si="13"/>
        <v>4.0659404717969506E-2</v>
      </c>
      <c r="F143" s="81">
        <f t="shared" si="14"/>
        <v>4.0659399999999998E-2</v>
      </c>
      <c r="G143" s="44" t="s">
        <v>249</v>
      </c>
      <c r="H143" s="40"/>
      <c r="I143" s="40"/>
      <c r="J143" s="68">
        <f t="shared" si="11"/>
        <v>1.2873888855689485E-2</v>
      </c>
      <c r="K143" s="69">
        <f t="shared" si="12"/>
        <v>2.7785511144310514E-2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315</v>
      </c>
      <c r="C144" s="95">
        <v>311</v>
      </c>
      <c r="D144" s="84">
        <v>1.4416041678049921E-2</v>
      </c>
      <c r="E144" s="81">
        <f t="shared" si="13"/>
        <v>4.0659404717969506E-2</v>
      </c>
      <c r="F144" s="81">
        <f t="shared" si="14"/>
        <v>4.0659399999999998E-2</v>
      </c>
      <c r="G144" s="44" t="s">
        <v>249</v>
      </c>
      <c r="H144" s="40"/>
      <c r="I144" s="40"/>
      <c r="J144" s="68">
        <f t="shared" si="11"/>
        <v>1.4416041678049921E-2</v>
      </c>
      <c r="K144" s="69">
        <f t="shared" si="12"/>
        <v>2.6243358321950079E-2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3.5515248116757818E-2</v>
      </c>
      <c r="E145" s="81">
        <f t="shared" si="13"/>
        <v>3.55828348612372E-2</v>
      </c>
      <c r="F145" s="81">
        <f t="shared" si="14"/>
        <v>3.5582830000000003E-2</v>
      </c>
      <c r="G145" s="101"/>
      <c r="H145" s="40"/>
      <c r="I145" s="40"/>
      <c r="J145" s="68">
        <f t="shared" si="11"/>
        <v>3.5515248116757818E-2</v>
      </c>
      <c r="K145" s="69">
        <f t="shared" si="12"/>
        <v>6.7581883242184837E-5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3.5515248116757818E-2</v>
      </c>
      <c r="E146" s="81">
        <f t="shared" si="13"/>
        <v>3.55828348612372E-2</v>
      </c>
      <c r="F146" s="81">
        <f t="shared" si="14"/>
        <v>3.5582830000000003E-2</v>
      </c>
      <c r="G146" s="101"/>
      <c r="H146" s="40"/>
      <c r="I146" s="40"/>
      <c r="J146" s="68">
        <f t="shared" si="11"/>
        <v>3.5515248116757818E-2</v>
      </c>
      <c r="K146" s="69">
        <f t="shared" si="12"/>
        <v>6.7581883242184837E-5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2.7637874585541188E-2</v>
      </c>
      <c r="E147" s="81">
        <f t="shared" si="13"/>
        <v>4.5686761476591141E-2</v>
      </c>
      <c r="F147" s="81">
        <f t="shared" si="14"/>
        <v>4.568676E-2</v>
      </c>
      <c r="G147" s="44" t="s">
        <v>249</v>
      </c>
      <c r="H147" s="40"/>
      <c r="I147" s="40"/>
      <c r="J147" s="68">
        <f t="shared" si="11"/>
        <v>2.7637874585541188E-2</v>
      </c>
      <c r="K147" s="69">
        <f t="shared" si="12"/>
        <v>1.8048885414458812E-2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2.3258322263153816E-2</v>
      </c>
      <c r="E148" s="81">
        <f t="shared" si="13"/>
        <v>4.5686761476591141E-2</v>
      </c>
      <c r="F148" s="81">
        <f t="shared" si="14"/>
        <v>4.568676E-2</v>
      </c>
      <c r="G148" s="44" t="s">
        <v>249</v>
      </c>
      <c r="H148" s="40"/>
      <c r="I148" s="40"/>
      <c r="J148" s="68">
        <f t="shared" si="11"/>
        <v>2.3258322263153816E-2</v>
      </c>
      <c r="K148" s="69">
        <f t="shared" si="12"/>
        <v>2.2428437736846184E-2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2.1844281717002405E-2</v>
      </c>
      <c r="E149" s="81">
        <f t="shared" si="13"/>
        <v>4.5686761476591141E-2</v>
      </c>
      <c r="F149" s="81">
        <f t="shared" si="14"/>
        <v>4.568676E-2</v>
      </c>
      <c r="G149" s="44" t="s">
        <v>249</v>
      </c>
      <c r="H149" s="40"/>
      <c r="I149" s="40"/>
      <c r="J149" s="68">
        <f t="shared" si="11"/>
        <v>2.1844281717002405E-2</v>
      </c>
      <c r="K149" s="69">
        <f t="shared" si="12"/>
        <v>2.3842478282997594E-2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8.9280642398299151E-2</v>
      </c>
      <c r="E150" s="81">
        <f t="shared" si="13"/>
        <v>0.10288405890466268</v>
      </c>
      <c r="F150" s="81">
        <f t="shared" si="14"/>
        <v>0.10288406</v>
      </c>
      <c r="G150" s="101"/>
      <c r="H150" s="40"/>
      <c r="I150" s="40"/>
      <c r="J150" s="68">
        <f t="shared" si="11"/>
        <v>8.9280642398299151E-2</v>
      </c>
      <c r="K150" s="69">
        <f t="shared" si="12"/>
        <v>1.3603417601700848E-2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9.6236547414775848E-3</v>
      </c>
      <c r="E151" s="81">
        <f t="shared" si="13"/>
        <v>4.0659404717969506E-2</v>
      </c>
      <c r="F151" s="81">
        <f t="shared" si="14"/>
        <v>4.0659399999999998E-2</v>
      </c>
      <c r="G151" s="44" t="s">
        <v>249</v>
      </c>
      <c r="H151" s="40"/>
      <c r="I151" s="40"/>
      <c r="J151" s="68">
        <f t="shared" si="11"/>
        <v>9.6236547414775848E-3</v>
      </c>
      <c r="K151" s="69">
        <f t="shared" si="12"/>
        <v>3.1035745258522415E-2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3.5515248116757818E-2</v>
      </c>
      <c r="E152" s="81">
        <f t="shared" si="13"/>
        <v>3.55828348612372E-2</v>
      </c>
      <c r="F152" s="81">
        <f t="shared" si="14"/>
        <v>3.5582830000000003E-2</v>
      </c>
      <c r="G152" s="101"/>
      <c r="H152" s="40"/>
      <c r="I152" s="40"/>
      <c r="J152" s="68">
        <f t="shared" si="11"/>
        <v>3.5515248116757818E-2</v>
      </c>
      <c r="K152" s="69">
        <f t="shared" si="12"/>
        <v>6.7581883242184837E-5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320</v>
      </c>
      <c r="C153" s="94">
        <v>424</v>
      </c>
      <c r="D153" s="84">
        <v>1.595853023552208E-2</v>
      </c>
      <c r="E153" s="81">
        <f t="shared" si="13"/>
        <v>4.0659404717969506E-2</v>
      </c>
      <c r="F153" s="81">
        <f t="shared" si="14"/>
        <v>4.0659399999999998E-2</v>
      </c>
      <c r="G153" s="44" t="s">
        <v>249</v>
      </c>
      <c r="H153" s="40"/>
      <c r="I153" s="40"/>
      <c r="J153" s="68">
        <f t="shared" si="11"/>
        <v>1.595853023552208E-2</v>
      </c>
      <c r="K153" s="69">
        <f t="shared" si="12"/>
        <v>2.4700869764477919E-2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3.097408039462532E-2</v>
      </c>
      <c r="E154" s="81">
        <f t="shared" si="13"/>
        <v>4.5686761476591141E-2</v>
      </c>
      <c r="F154" s="81">
        <f t="shared" si="14"/>
        <v>4.568676E-2</v>
      </c>
      <c r="G154" s="44" t="s">
        <v>249</v>
      </c>
      <c r="H154" s="40"/>
      <c r="I154" s="40"/>
      <c r="J154" s="68">
        <f t="shared" si="11"/>
        <v>3.097408039462532E-2</v>
      </c>
      <c r="K154" s="69">
        <f t="shared" si="12"/>
        <v>1.471267960537468E-2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3.0302449731208915E-2</v>
      </c>
      <c r="E155" s="81">
        <f t="shared" si="13"/>
        <v>4.5686761476591141E-2</v>
      </c>
      <c r="F155" s="81">
        <f t="shared" si="14"/>
        <v>4.568676E-2</v>
      </c>
      <c r="G155" s="44" t="s">
        <v>249</v>
      </c>
      <c r="H155" s="40"/>
      <c r="I155" s="40"/>
      <c r="J155" s="68">
        <f t="shared" si="11"/>
        <v>3.0302449731208915E-2</v>
      </c>
      <c r="K155" s="69">
        <f t="shared" si="12"/>
        <v>1.5384310268791085E-2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9.6236547414775848E-3</v>
      </c>
      <c r="E156" s="81">
        <f t="shared" si="13"/>
        <v>4.0659404717969506E-2</v>
      </c>
      <c r="F156" s="81">
        <f t="shared" si="14"/>
        <v>4.0659399999999998E-2</v>
      </c>
      <c r="G156" s="44" t="s">
        <v>249</v>
      </c>
      <c r="H156" s="40"/>
      <c r="I156" s="40"/>
      <c r="J156" s="68">
        <f t="shared" si="11"/>
        <v>9.6236547414775848E-3</v>
      </c>
      <c r="K156" s="69">
        <f t="shared" si="12"/>
        <v>3.1035745258522415E-2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0.24037474516559562</v>
      </c>
      <c r="E157" s="81">
        <f t="shared" si="13"/>
        <v>0.25056734252905694</v>
      </c>
      <c r="F157" s="81">
        <f t="shared" si="14"/>
        <v>0.25056734000000003</v>
      </c>
      <c r="G157" s="101"/>
      <c r="H157" s="40"/>
      <c r="I157" s="40"/>
      <c r="J157" s="68">
        <f t="shared" si="11"/>
        <v>0.24037474516559562</v>
      </c>
      <c r="K157" s="69">
        <f t="shared" si="12"/>
        <v>1.0192594834404406E-2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0.24037474516559562</v>
      </c>
      <c r="E158" s="81">
        <f t="shared" si="13"/>
        <v>0.25056734252905694</v>
      </c>
      <c r="F158" s="81">
        <f t="shared" si="14"/>
        <v>0.25056734000000003</v>
      </c>
      <c r="G158" s="101"/>
      <c r="H158" s="40"/>
      <c r="I158" s="40"/>
      <c r="J158" s="68">
        <f t="shared" si="11"/>
        <v>0.24037474516559562</v>
      </c>
      <c r="K158" s="69">
        <f t="shared" si="12"/>
        <v>1.0192594834404406E-2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0.19609064025710624</v>
      </c>
      <c r="E159" s="81">
        <f t="shared" si="13"/>
        <v>0.20628323762056755</v>
      </c>
      <c r="F159" s="81">
        <f t="shared" si="14"/>
        <v>0.20628324000000001</v>
      </c>
      <c r="G159" s="101"/>
      <c r="H159" s="40"/>
      <c r="I159" s="40"/>
      <c r="J159" s="68">
        <f t="shared" si="11"/>
        <v>0.19609064025710624</v>
      </c>
      <c r="K159" s="69">
        <f t="shared" si="12"/>
        <v>1.0192599742893771E-2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0.19609064025710624</v>
      </c>
      <c r="E160" s="81">
        <f t="shared" si="13"/>
        <v>0.20628323762056755</v>
      </c>
      <c r="F160" s="81">
        <f t="shared" si="14"/>
        <v>0.20628324000000001</v>
      </c>
      <c r="G160" s="101"/>
      <c r="H160" s="40"/>
      <c r="I160" s="40"/>
      <c r="J160" s="68">
        <f t="shared" si="11"/>
        <v>0.19609064025710624</v>
      </c>
      <c r="K160" s="69">
        <f t="shared" si="12"/>
        <v>1.0192599742893771E-2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4.5969142392582769E-2</v>
      </c>
      <c r="E161" s="81">
        <f t="shared" si="13"/>
        <v>7.019056815066102E-2</v>
      </c>
      <c r="F161" s="81">
        <f t="shared" si="14"/>
        <v>7.0190569999999994E-2</v>
      </c>
      <c r="G161" s="44" t="s">
        <v>249</v>
      </c>
      <c r="H161" s="40"/>
      <c r="I161" s="40"/>
      <c r="J161" s="68">
        <f t="shared" si="11"/>
        <v>4.5969142392582769E-2</v>
      </c>
      <c r="K161" s="69">
        <f t="shared" si="12"/>
        <v>2.4221427607417224E-2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1.3337348946213344E-2</v>
      </c>
      <c r="E162" s="81">
        <f t="shared" si="13"/>
        <v>4.0659404717969506E-2</v>
      </c>
      <c r="F162" s="81">
        <f t="shared" si="14"/>
        <v>4.0659399999999998E-2</v>
      </c>
      <c r="G162" s="44" t="s">
        <v>249</v>
      </c>
      <c r="H162" s="40"/>
      <c r="I162" s="40"/>
      <c r="J162" s="68">
        <f t="shared" si="11"/>
        <v>1.3337348946213344E-2</v>
      </c>
      <c r="K162" s="69">
        <f t="shared" si="12"/>
        <v>2.7322051053786656E-2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1.3337348946213344E-2</v>
      </c>
      <c r="E163" s="81">
        <f t="shared" si="13"/>
        <v>4.0659404717969506E-2</v>
      </c>
      <c r="F163" s="81">
        <f t="shared" si="14"/>
        <v>4.0659399999999998E-2</v>
      </c>
      <c r="G163" s="44" t="s">
        <v>249</v>
      </c>
      <c r="H163" s="40"/>
      <c r="I163" s="40"/>
      <c r="J163" s="68">
        <f t="shared" si="11"/>
        <v>1.3337348946213344E-2</v>
      </c>
      <c r="K163" s="69">
        <f t="shared" si="12"/>
        <v>2.7322051053786656E-2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5.7981755045361516E-2</v>
      </c>
      <c r="E164" s="81">
        <f t="shared" si="13"/>
        <v>6.0534230970095318E-2</v>
      </c>
      <c r="F164" s="81">
        <f t="shared" si="14"/>
        <v>6.0534230000000001E-2</v>
      </c>
      <c r="G164" s="101"/>
      <c r="H164" s="40"/>
      <c r="I164" s="40"/>
      <c r="J164" s="68">
        <f t="shared" si="11"/>
        <v>5.7981755045361516E-2</v>
      </c>
      <c r="K164" s="69">
        <f t="shared" si="12"/>
        <v>2.5524749546384853E-3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4.5919486560385171E-2</v>
      </c>
      <c r="E165" s="81">
        <f t="shared" si="13"/>
        <v>7.019056815066102E-2</v>
      </c>
      <c r="F165" s="81">
        <f t="shared" si="14"/>
        <v>7.0190569999999994E-2</v>
      </c>
      <c r="G165" s="44" t="s">
        <v>249</v>
      </c>
      <c r="H165" s="40"/>
      <c r="I165" s="40"/>
      <c r="J165" s="68">
        <f t="shared" si="11"/>
        <v>4.5919486560385171E-2</v>
      </c>
      <c r="K165" s="69">
        <f t="shared" si="12"/>
        <v>2.4271083439614823E-2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9.2644982672379569E-3</v>
      </c>
      <c r="E166" s="81">
        <f t="shared" si="13"/>
        <v>4.0659404717969506E-2</v>
      </c>
      <c r="F166" s="81">
        <f t="shared" si="14"/>
        <v>4.0659399999999998E-2</v>
      </c>
      <c r="G166" s="44" t="s">
        <v>249</v>
      </c>
      <c r="H166" s="40"/>
      <c r="I166" s="40"/>
      <c r="J166" s="68">
        <f t="shared" si="11"/>
        <v>9.2644982672379569E-3</v>
      </c>
      <c r="K166" s="69">
        <f t="shared" si="12"/>
        <v>3.1394901732762041E-2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4.2410821975663017E-2</v>
      </c>
      <c r="E167" s="81">
        <f t="shared" si="13"/>
        <v>4.5686761476591141E-2</v>
      </c>
      <c r="F167" s="81">
        <f t="shared" si="14"/>
        <v>4.568676E-2</v>
      </c>
      <c r="G167" s="101"/>
      <c r="H167" s="40"/>
      <c r="I167" s="40"/>
      <c r="J167" s="68">
        <f t="shared" si="11"/>
        <v>4.2410821975663017E-2</v>
      </c>
      <c r="K167" s="69">
        <f t="shared" si="12"/>
        <v>3.2759380243369829E-3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6.7185867421682879E-2</v>
      </c>
      <c r="E168" s="81">
        <f t="shared" si="13"/>
        <v>7.019056815066102E-2</v>
      </c>
      <c r="F168" s="81">
        <f t="shared" si="14"/>
        <v>7.0190569999999994E-2</v>
      </c>
      <c r="G168" s="101"/>
      <c r="H168" s="40"/>
      <c r="I168" s="40"/>
      <c r="J168" s="68">
        <f t="shared" si="11"/>
        <v>6.7185867421682879E-2</v>
      </c>
      <c r="K168" s="69">
        <f t="shared" si="12"/>
        <v>3.0047025783171144E-3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336</v>
      </c>
      <c r="C169" s="94">
        <v>1280</v>
      </c>
      <c r="D169" s="84">
        <v>6.4326311749556983E-2</v>
      </c>
      <c r="E169" s="81">
        <f t="shared" si="13"/>
        <v>7.019056815066102E-2</v>
      </c>
      <c r="F169" s="81">
        <f t="shared" si="14"/>
        <v>7.0190569999999994E-2</v>
      </c>
      <c r="G169" s="101"/>
      <c r="H169" s="40"/>
      <c r="I169" s="40"/>
      <c r="J169" s="68">
        <f t="shared" si="11"/>
        <v>6.4326311749556983E-2</v>
      </c>
      <c r="K169" s="69">
        <f t="shared" si="12"/>
        <v>5.8642582504430107E-3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5.818151436481149E-2</v>
      </c>
      <c r="E170" s="81">
        <f t="shared" si="13"/>
        <v>6.0534230970095318E-2</v>
      </c>
      <c r="F170" s="81">
        <f t="shared" si="14"/>
        <v>6.0534230000000001E-2</v>
      </c>
      <c r="G170" s="101"/>
      <c r="H170" s="40"/>
      <c r="I170" s="40"/>
      <c r="J170" s="68">
        <f t="shared" si="11"/>
        <v>5.818151436481149E-2</v>
      </c>
      <c r="K170" s="69">
        <f t="shared" si="12"/>
        <v>2.3527156351885112E-3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3.0302449731208915E-2</v>
      </c>
      <c r="E171" s="81">
        <f t="shared" si="13"/>
        <v>4.5686761476591141E-2</v>
      </c>
      <c r="F171" s="81">
        <f t="shared" si="14"/>
        <v>4.568676E-2</v>
      </c>
      <c r="G171" s="44" t="s">
        <v>249</v>
      </c>
      <c r="H171" s="40"/>
      <c r="I171" s="40"/>
      <c r="J171" s="68">
        <f t="shared" si="11"/>
        <v>3.0302449731208915E-2</v>
      </c>
      <c r="K171" s="69">
        <f t="shared" si="12"/>
        <v>1.5384310268791085E-2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0.10288405890466268</v>
      </c>
      <c r="E172" s="81">
        <f t="shared" si="13"/>
        <v>0.11227146150904946</v>
      </c>
      <c r="F172" s="81">
        <f t="shared" si="14"/>
        <v>0.11227146</v>
      </c>
      <c r="G172" s="101"/>
      <c r="H172" s="40"/>
      <c r="I172" s="40"/>
      <c r="J172" s="68">
        <f t="shared" si="11"/>
        <v>0.10288405890466268</v>
      </c>
      <c r="K172" s="69">
        <f t="shared" si="12"/>
        <v>9.3874010953373249E-3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4.5969142392582769E-2</v>
      </c>
      <c r="E173" s="81">
        <f t="shared" si="13"/>
        <v>7.019056815066102E-2</v>
      </c>
      <c r="F173" s="81">
        <f t="shared" si="14"/>
        <v>7.0190569999999994E-2</v>
      </c>
      <c r="G173" s="44" t="s">
        <v>249</v>
      </c>
      <c r="H173" s="40"/>
      <c r="I173" s="40"/>
      <c r="J173" s="68">
        <f t="shared" si="11"/>
        <v>4.5969142392582769E-2</v>
      </c>
      <c r="K173" s="69">
        <f t="shared" si="12"/>
        <v>2.4221427607417224E-2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3.269669281024213E-2</v>
      </c>
      <c r="E174" s="81">
        <f t="shared" si="13"/>
        <v>4.5686761476591141E-2</v>
      </c>
      <c r="F174" s="81">
        <f t="shared" si="14"/>
        <v>4.568676E-2</v>
      </c>
      <c r="G174" s="44" t="s">
        <v>249</v>
      </c>
      <c r="H174" s="40"/>
      <c r="I174" s="40"/>
      <c r="J174" s="68">
        <f t="shared" si="11"/>
        <v>3.269669281024213E-2</v>
      </c>
      <c r="K174" s="69">
        <f t="shared" si="12"/>
        <v>1.299006718975787E-2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9.6236547414775848E-3</v>
      </c>
      <c r="E175" s="81">
        <f t="shared" si="13"/>
        <v>4.0659404717969506E-2</v>
      </c>
      <c r="F175" s="81">
        <f t="shared" si="14"/>
        <v>4.0659399999999998E-2</v>
      </c>
      <c r="G175" s="44" t="s">
        <v>249</v>
      </c>
      <c r="H175" s="40"/>
      <c r="I175" s="40"/>
      <c r="J175" s="68">
        <f t="shared" si="11"/>
        <v>9.6236547414775848E-3</v>
      </c>
      <c r="K175" s="69">
        <f t="shared" si="12"/>
        <v>3.1035745258522415E-2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1.769355658690849E-2</v>
      </c>
      <c r="E176" s="81">
        <f t="shared" si="13"/>
        <v>4.0659404717969506E-2</v>
      </c>
      <c r="F176" s="81">
        <f t="shared" si="14"/>
        <v>4.0659399999999998E-2</v>
      </c>
      <c r="G176" s="44" t="s">
        <v>249</v>
      </c>
      <c r="H176" s="40"/>
      <c r="I176" s="40"/>
      <c r="J176" s="68">
        <f t="shared" si="11"/>
        <v>1.769355658690849E-2</v>
      </c>
      <c r="K176" s="69">
        <f t="shared" si="12"/>
        <v>2.2965843413091509E-2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8.0838077204784253E-3</v>
      </c>
      <c r="E177" s="81">
        <f t="shared" si="13"/>
        <v>4.0659404717969506E-2</v>
      </c>
      <c r="F177" s="81">
        <f t="shared" si="14"/>
        <v>4.0659399999999998E-2</v>
      </c>
      <c r="G177" s="44" t="s">
        <v>249</v>
      </c>
      <c r="H177" s="40"/>
      <c r="I177" s="40"/>
      <c r="J177" s="68">
        <f t="shared" si="11"/>
        <v>8.0838077204784253E-3</v>
      </c>
      <c r="K177" s="69">
        <f t="shared" si="12"/>
        <v>3.2575592279521573E-2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6.7185867421682879E-2</v>
      </c>
      <c r="E178" s="81">
        <f t="shared" si="13"/>
        <v>0.10288405890466268</v>
      </c>
      <c r="F178" s="81">
        <f t="shared" si="14"/>
        <v>0.10288406</v>
      </c>
      <c r="G178" s="44" t="s">
        <v>249</v>
      </c>
      <c r="H178" s="40"/>
      <c r="I178" s="40"/>
      <c r="J178" s="68">
        <f t="shared" si="11"/>
        <v>6.7185867421682879E-2</v>
      </c>
      <c r="K178" s="69">
        <f t="shared" si="12"/>
        <v>3.569819257831712E-2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3.097408039462532E-2</v>
      </c>
      <c r="E179" s="81">
        <f t="shared" si="13"/>
        <v>4.5686761476591141E-2</v>
      </c>
      <c r="F179" s="81">
        <f t="shared" si="14"/>
        <v>4.568676E-2</v>
      </c>
      <c r="G179" s="44" t="s">
        <v>249</v>
      </c>
      <c r="H179" s="40"/>
      <c r="I179" s="40"/>
      <c r="J179" s="68">
        <f t="shared" si="11"/>
        <v>3.097408039462532E-2</v>
      </c>
      <c r="K179" s="69">
        <f t="shared" si="12"/>
        <v>1.471267960537468E-2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3.5515248116757818E-2</v>
      </c>
      <c r="E180" s="81">
        <f t="shared" si="13"/>
        <v>3.55828348612372E-2</v>
      </c>
      <c r="F180" s="81">
        <f t="shared" si="14"/>
        <v>3.5582830000000003E-2</v>
      </c>
      <c r="G180" s="101"/>
      <c r="H180" s="40"/>
      <c r="I180" s="40"/>
      <c r="J180" s="68">
        <f t="shared" si="11"/>
        <v>3.5515248116757818E-2</v>
      </c>
      <c r="K180" s="69">
        <f t="shared" si="12"/>
        <v>6.7581883242184837E-5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3.5515248116757818E-2</v>
      </c>
      <c r="E181" s="81">
        <f t="shared" si="13"/>
        <v>3.55828348612372E-2</v>
      </c>
      <c r="F181" s="81">
        <f t="shared" si="14"/>
        <v>3.5582830000000003E-2</v>
      </c>
      <c r="G181" s="101"/>
      <c r="H181" s="40"/>
      <c r="I181" s="40"/>
      <c r="J181" s="68">
        <f t="shared" si="11"/>
        <v>3.5515248116757818E-2</v>
      </c>
      <c r="K181" s="69">
        <f t="shared" si="12"/>
        <v>6.7581883242184837E-5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3.5515248116757818E-2</v>
      </c>
      <c r="E182" s="81">
        <f t="shared" si="13"/>
        <v>3.55828348612372E-2</v>
      </c>
      <c r="F182" s="81">
        <f t="shared" si="14"/>
        <v>3.5582830000000003E-2</v>
      </c>
      <c r="G182" s="101"/>
      <c r="H182" s="40"/>
      <c r="I182" s="40"/>
      <c r="J182" s="68">
        <f t="shared" si="11"/>
        <v>3.5515248116757818E-2</v>
      </c>
      <c r="K182" s="69">
        <f t="shared" si="12"/>
        <v>6.7581883242184837E-5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3.5515248116757818E-2</v>
      </c>
      <c r="E183" s="81">
        <f t="shared" si="13"/>
        <v>3.55828348612372E-2</v>
      </c>
      <c r="F183" s="81">
        <f t="shared" si="14"/>
        <v>3.5582830000000003E-2</v>
      </c>
      <c r="G183" s="101"/>
      <c r="H183" s="40"/>
      <c r="I183" s="40"/>
      <c r="J183" s="68">
        <f t="shared" si="11"/>
        <v>3.5515248116757818E-2</v>
      </c>
      <c r="K183" s="69">
        <f t="shared" si="12"/>
        <v>6.7581883242184837E-5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3.5515248116757818E-2</v>
      </c>
      <c r="E184" s="81">
        <f t="shared" si="13"/>
        <v>3.55828348612372E-2</v>
      </c>
      <c r="F184" s="81">
        <f t="shared" si="14"/>
        <v>3.5582830000000003E-2</v>
      </c>
      <c r="G184" s="101"/>
      <c r="H184" s="40"/>
      <c r="I184" s="40"/>
      <c r="J184" s="68">
        <f t="shared" si="11"/>
        <v>3.5515248116757818E-2</v>
      </c>
      <c r="K184" s="69">
        <f t="shared" si="12"/>
        <v>6.7581883242184837E-5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3.5515248116757818E-2</v>
      </c>
      <c r="E185" s="81">
        <f t="shared" si="13"/>
        <v>3.55828348612372E-2</v>
      </c>
      <c r="F185" s="81">
        <f t="shared" si="14"/>
        <v>3.5582830000000003E-2</v>
      </c>
      <c r="G185" s="101"/>
      <c r="H185" s="40"/>
      <c r="I185" s="40"/>
      <c r="J185" s="68">
        <f t="shared" si="11"/>
        <v>3.5515248116757818E-2</v>
      </c>
      <c r="K185" s="69">
        <f t="shared" si="12"/>
        <v>6.7581883242184837E-5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3.5515248116757818E-2</v>
      </c>
      <c r="E186" s="81">
        <f t="shared" si="13"/>
        <v>3.55828348612372E-2</v>
      </c>
      <c r="F186" s="81">
        <f t="shared" si="14"/>
        <v>3.5582830000000003E-2</v>
      </c>
      <c r="G186" s="101"/>
      <c r="H186" s="40"/>
      <c r="I186" s="40"/>
      <c r="J186" s="68">
        <f t="shared" si="11"/>
        <v>3.5515248116757818E-2</v>
      </c>
      <c r="K186" s="69">
        <f t="shared" si="12"/>
        <v>6.7581883242184837E-5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5.6485630001974506E-2</v>
      </c>
      <c r="E187" s="81">
        <f t="shared" si="13"/>
        <v>8.6866486638763743E-2</v>
      </c>
      <c r="F187" s="81">
        <f t="shared" si="14"/>
        <v>8.6866490000000005E-2</v>
      </c>
      <c r="G187" s="44" t="s">
        <v>249</v>
      </c>
      <c r="H187" s="40"/>
      <c r="I187" s="40"/>
      <c r="J187" s="68">
        <f t="shared" si="11"/>
        <v>5.6485630001974506E-2</v>
      </c>
      <c r="K187" s="69">
        <f t="shared" si="12"/>
        <v>3.0380859998025499E-2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3.5515248116757818E-2</v>
      </c>
      <c r="E188" s="81">
        <f t="shared" si="13"/>
        <v>3.55828348612372E-2</v>
      </c>
      <c r="F188" s="81">
        <f t="shared" si="14"/>
        <v>3.5582830000000003E-2</v>
      </c>
      <c r="G188" s="44"/>
      <c r="H188" s="40"/>
      <c r="I188" s="40"/>
      <c r="J188" s="68">
        <f t="shared" si="11"/>
        <v>3.5515248116757818E-2</v>
      </c>
      <c r="K188" s="69">
        <f t="shared" si="12"/>
        <v>6.7581883242184837E-5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3.55828348612372E-2</v>
      </c>
      <c r="E189" s="81">
        <f t="shared" si="13"/>
        <v>4.0659404717969506E-2</v>
      </c>
      <c r="F189" s="81">
        <f t="shared" si="14"/>
        <v>4.0659399999999998E-2</v>
      </c>
      <c r="G189" s="101"/>
      <c r="H189" s="40"/>
      <c r="I189" s="40"/>
      <c r="J189" s="68">
        <f t="shared" si="11"/>
        <v>3.55828348612372E-2</v>
      </c>
      <c r="K189" s="69">
        <f t="shared" si="12"/>
        <v>5.076565138762798E-3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0.10407182412735086</v>
      </c>
      <c r="E190" s="81">
        <f t="shared" si="13"/>
        <v>0.11227146150904946</v>
      </c>
      <c r="F190" s="81">
        <f t="shared" si="14"/>
        <v>0.11227146</v>
      </c>
      <c r="G190" s="101"/>
      <c r="H190" s="40"/>
      <c r="I190" s="40"/>
      <c r="J190" s="68">
        <f t="shared" si="11"/>
        <v>0.10407182412735086</v>
      </c>
      <c r="K190" s="69">
        <f t="shared" si="12"/>
        <v>8.1996358726491442E-3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337</v>
      </c>
      <c r="C191" s="94">
        <v>584</v>
      </c>
      <c r="D191" s="84">
        <v>6.4115358275374052E-3</v>
      </c>
      <c r="E191" s="81">
        <f t="shared" si="13"/>
        <v>4.0659404717969506E-2</v>
      </c>
      <c r="F191" s="81">
        <f t="shared" si="14"/>
        <v>4.0659399999999998E-2</v>
      </c>
      <c r="G191" s="101" t="s">
        <v>249</v>
      </c>
      <c r="H191" s="40"/>
      <c r="I191" s="40"/>
      <c r="J191" s="68">
        <f t="shared" si="11"/>
        <v>6.4115358275374052E-3</v>
      </c>
      <c r="K191" s="69">
        <f t="shared" si="12"/>
        <v>3.4247864172462596E-2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316</v>
      </c>
      <c r="C192" s="94">
        <v>394</v>
      </c>
      <c r="D192" s="84">
        <v>6.4115358275374052E-3</v>
      </c>
      <c r="E192" s="81">
        <f t="shared" si="13"/>
        <v>4.0659404717969506E-2</v>
      </c>
      <c r="F192" s="81">
        <f t="shared" si="14"/>
        <v>4.0659399999999998E-2</v>
      </c>
      <c r="G192" s="44" t="s">
        <v>249</v>
      </c>
      <c r="H192" s="40"/>
      <c r="I192" s="40"/>
      <c r="J192" s="68">
        <f t="shared" si="11"/>
        <v>6.4115358275374052E-3</v>
      </c>
      <c r="K192" s="69">
        <f t="shared" si="12"/>
        <v>3.4247864172462596E-2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0.18380267908082698</v>
      </c>
      <c r="E193" s="81">
        <f t="shared" si="13"/>
        <v>0.19399527644428829</v>
      </c>
      <c r="F193" s="81">
        <f t="shared" si="14"/>
        <v>0.19399527999999999</v>
      </c>
      <c r="G193" s="101"/>
      <c r="H193" s="40"/>
      <c r="I193" s="40"/>
      <c r="J193" s="68">
        <f t="shared" si="11"/>
        <v>0.18380267908082698</v>
      </c>
      <c r="K193" s="69">
        <f t="shared" si="12"/>
        <v>1.0192600919173012E-2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1.2339760438040947E-2</v>
      </c>
      <c r="E194" s="81">
        <f t="shared" si="13"/>
        <v>4.0659404717969506E-2</v>
      </c>
      <c r="F194" s="81">
        <f t="shared" si="14"/>
        <v>4.0659399999999998E-2</v>
      </c>
      <c r="G194" s="44" t="s">
        <v>249</v>
      </c>
      <c r="H194" s="40"/>
      <c r="I194" s="40"/>
      <c r="J194" s="68">
        <f t="shared" ref="J194:J256" si="15">+D194</f>
        <v>1.2339760438040947E-2</v>
      </c>
      <c r="K194" s="69">
        <f t="shared" ref="K194:K256" si="16">F194-J194</f>
        <v>2.8319639561959049E-2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8.9280642398299151E-2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0.10288405890466268</v>
      </c>
      <c r="F195" s="81">
        <f t="shared" ref="F195:F258" si="18">ROUND(E195,8)</f>
        <v>0.10288406</v>
      </c>
      <c r="G195" s="101"/>
      <c r="H195" s="40"/>
      <c r="I195" s="40"/>
      <c r="J195" s="68">
        <f t="shared" si="15"/>
        <v>8.9280642398299151E-2</v>
      </c>
      <c r="K195" s="69">
        <f t="shared" si="16"/>
        <v>1.3603417601700848E-2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3.6494297020911455E-2</v>
      </c>
      <c r="E196" s="81">
        <f t="shared" si="17"/>
        <v>4.0659404717969506E-2</v>
      </c>
      <c r="F196" s="81">
        <f t="shared" si="18"/>
        <v>4.0659399999999998E-2</v>
      </c>
      <c r="G196" s="101"/>
      <c r="H196" s="40"/>
      <c r="I196" s="40"/>
      <c r="J196" s="68">
        <f t="shared" si="15"/>
        <v>3.6494297020911455E-2</v>
      </c>
      <c r="K196" s="69">
        <f t="shared" si="16"/>
        <v>4.1651029790885433E-3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5.0177687022638431E-2</v>
      </c>
      <c r="E197" s="81">
        <f t="shared" si="17"/>
        <v>5.2259651293524292E-2</v>
      </c>
      <c r="F197" s="81">
        <f t="shared" si="18"/>
        <v>5.2259649999999998E-2</v>
      </c>
      <c r="G197" s="101"/>
      <c r="H197" s="40"/>
      <c r="I197" s="40"/>
      <c r="J197" s="68">
        <f t="shared" si="15"/>
        <v>5.0177687022638431E-2</v>
      </c>
      <c r="K197" s="69">
        <f t="shared" si="16"/>
        <v>2.0819629773615664E-3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9.6236547414775848E-3</v>
      </c>
      <c r="E198" s="81">
        <f t="shared" si="17"/>
        <v>4.0659404717969506E-2</v>
      </c>
      <c r="F198" s="81">
        <f t="shared" si="18"/>
        <v>4.0659399999999998E-2</v>
      </c>
      <c r="G198" s="44" t="s">
        <v>249</v>
      </c>
      <c r="H198" s="40"/>
      <c r="I198" s="40"/>
      <c r="J198" s="68">
        <f t="shared" si="15"/>
        <v>9.6236547414775848E-3</v>
      </c>
      <c r="K198" s="69">
        <f t="shared" si="16"/>
        <v>3.1035745258522415E-2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1.7345314388597037E-2</v>
      </c>
      <c r="E199" s="81">
        <f t="shared" si="17"/>
        <v>4.0659404717969506E-2</v>
      </c>
      <c r="F199" s="81">
        <f t="shared" si="18"/>
        <v>4.0659399999999998E-2</v>
      </c>
      <c r="G199" s="44" t="s">
        <v>249</v>
      </c>
      <c r="H199" s="40"/>
      <c r="I199" s="40"/>
      <c r="J199" s="68">
        <f t="shared" si="15"/>
        <v>1.7345314388597037E-2</v>
      </c>
      <c r="K199" s="69">
        <f t="shared" si="16"/>
        <v>2.3314085611402961E-2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3.5515248116757818E-2</v>
      </c>
      <c r="E200" s="81">
        <f t="shared" si="17"/>
        <v>3.55828348612372E-2</v>
      </c>
      <c r="F200" s="81">
        <f t="shared" si="18"/>
        <v>3.5582830000000003E-2</v>
      </c>
      <c r="G200" s="101"/>
      <c r="H200" s="40"/>
      <c r="I200" s="40"/>
      <c r="J200" s="68">
        <f t="shared" si="15"/>
        <v>3.5515248116757818E-2</v>
      </c>
      <c r="K200" s="69">
        <f t="shared" si="16"/>
        <v>6.7581883242184837E-5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4.5686761476591141E-2</v>
      </c>
      <c r="F201" s="81">
        <f t="shared" si="18"/>
        <v>4.568676E-2</v>
      </c>
      <c r="G201" s="101"/>
      <c r="H201" s="40"/>
      <c r="I201" s="40"/>
      <c r="J201" s="68">
        <f t="shared" si="15"/>
        <v>4.4067747276866881E-2</v>
      </c>
      <c r="K201" s="69">
        <f t="shared" si="16"/>
        <v>1.6190127231331189E-3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338</v>
      </c>
      <c r="C202" s="94">
        <v>585</v>
      </c>
      <c r="D202" s="84">
        <v>6.4115358275374052E-3</v>
      </c>
      <c r="E202" s="81">
        <f t="shared" si="17"/>
        <v>4.0659404717969506E-2</v>
      </c>
      <c r="F202" s="81">
        <f t="shared" si="18"/>
        <v>4.0659399999999998E-2</v>
      </c>
      <c r="G202" s="44" t="s">
        <v>249</v>
      </c>
      <c r="H202" s="40"/>
      <c r="I202" s="40"/>
      <c r="J202" s="68">
        <f t="shared" si="15"/>
        <v>6.4115358275374052E-3</v>
      </c>
      <c r="K202" s="69">
        <f t="shared" si="16"/>
        <v>3.4247864172462596E-2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2.8595023872225053E-2</v>
      </c>
      <c r="E203" s="81">
        <f t="shared" si="17"/>
        <v>4.5686761476591141E-2</v>
      </c>
      <c r="F203" s="81">
        <f t="shared" si="18"/>
        <v>4.568676E-2</v>
      </c>
      <c r="G203" s="44" t="s">
        <v>249</v>
      </c>
      <c r="H203" s="40"/>
      <c r="I203" s="40"/>
      <c r="J203" s="68">
        <f t="shared" si="15"/>
        <v>2.8595023872225053E-2</v>
      </c>
      <c r="K203" s="69">
        <f t="shared" si="16"/>
        <v>1.7091736127774947E-2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2.8595023872225053E-2</v>
      </c>
      <c r="E204" s="81">
        <f t="shared" si="17"/>
        <v>4.5686761476591141E-2</v>
      </c>
      <c r="F204" s="81">
        <f t="shared" si="18"/>
        <v>4.568676E-2</v>
      </c>
      <c r="G204" s="44" t="s">
        <v>249</v>
      </c>
      <c r="H204" s="40"/>
      <c r="I204" s="40"/>
      <c r="J204" s="68">
        <f t="shared" si="15"/>
        <v>2.8595023872225053E-2</v>
      </c>
      <c r="K204" s="69">
        <f t="shared" si="16"/>
        <v>1.7091736127774947E-2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2.8595023872225053E-2</v>
      </c>
      <c r="E205" s="81">
        <f t="shared" si="17"/>
        <v>4.5686761476591141E-2</v>
      </c>
      <c r="F205" s="81">
        <f t="shared" si="18"/>
        <v>4.568676E-2</v>
      </c>
      <c r="G205" s="44" t="s">
        <v>249</v>
      </c>
      <c r="H205" s="40"/>
      <c r="I205" s="40"/>
      <c r="J205" s="68">
        <f t="shared" si="15"/>
        <v>2.8595023872225053E-2</v>
      </c>
      <c r="K205" s="69">
        <f t="shared" si="16"/>
        <v>1.7091736127774947E-2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2.8595023872225053E-2</v>
      </c>
      <c r="E206" s="81">
        <f t="shared" si="17"/>
        <v>4.5686761476591141E-2</v>
      </c>
      <c r="F206" s="81">
        <f t="shared" si="18"/>
        <v>4.568676E-2</v>
      </c>
      <c r="G206" s="44" t="s">
        <v>249</v>
      </c>
      <c r="H206" s="40"/>
      <c r="I206" s="40"/>
      <c r="J206" s="68">
        <f t="shared" si="15"/>
        <v>2.8595023872225053E-2</v>
      </c>
      <c r="K206" s="69">
        <f t="shared" si="16"/>
        <v>1.7091736127774947E-2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2.8595023872225053E-2</v>
      </c>
      <c r="E207" s="81">
        <f t="shared" si="17"/>
        <v>4.5686761476591141E-2</v>
      </c>
      <c r="F207" s="81">
        <f t="shared" si="18"/>
        <v>4.568676E-2</v>
      </c>
      <c r="G207" s="44" t="s">
        <v>249</v>
      </c>
      <c r="H207" s="40"/>
      <c r="I207" s="40"/>
      <c r="J207" s="68">
        <f t="shared" si="15"/>
        <v>2.8595023872225053E-2</v>
      </c>
      <c r="K207" s="69">
        <f t="shared" si="16"/>
        <v>1.7091736127774947E-2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2.8595023872225053E-2</v>
      </c>
      <c r="E208" s="81">
        <f t="shared" si="17"/>
        <v>4.5686761476591141E-2</v>
      </c>
      <c r="F208" s="81">
        <f t="shared" si="18"/>
        <v>4.568676E-2</v>
      </c>
      <c r="G208" s="44" t="s">
        <v>249</v>
      </c>
      <c r="H208" s="40"/>
      <c r="I208" s="40"/>
      <c r="J208" s="68">
        <f t="shared" si="15"/>
        <v>2.8595023872225053E-2</v>
      </c>
      <c r="K208" s="69">
        <f t="shared" si="16"/>
        <v>1.7091736127774947E-2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2.8595023872225053E-2</v>
      </c>
      <c r="E209" s="81">
        <f t="shared" si="17"/>
        <v>4.5686761476591141E-2</v>
      </c>
      <c r="F209" s="81">
        <f t="shared" si="18"/>
        <v>4.568676E-2</v>
      </c>
      <c r="G209" s="44" t="s">
        <v>249</v>
      </c>
      <c r="H209" s="40"/>
      <c r="I209" s="40"/>
      <c r="J209" s="68">
        <f t="shared" si="15"/>
        <v>2.8595023872225053E-2</v>
      </c>
      <c r="K209" s="69">
        <f t="shared" si="16"/>
        <v>1.7091736127774947E-2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2.8595023872225053E-2</v>
      </c>
      <c r="E210" s="81">
        <f t="shared" si="17"/>
        <v>4.5686761476591141E-2</v>
      </c>
      <c r="F210" s="81">
        <f t="shared" si="18"/>
        <v>4.568676E-2</v>
      </c>
      <c r="G210" s="44" t="s">
        <v>249</v>
      </c>
      <c r="H210" s="40"/>
      <c r="I210" s="40"/>
      <c r="J210" s="68">
        <f t="shared" si="15"/>
        <v>2.8595023872225053E-2</v>
      </c>
      <c r="K210" s="69">
        <f t="shared" si="16"/>
        <v>1.7091736127774947E-2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9.6236547414775848E-3</v>
      </c>
      <c r="E211" s="81">
        <f t="shared" si="17"/>
        <v>4.0659404717969506E-2</v>
      </c>
      <c r="F211" s="81">
        <f t="shared" si="18"/>
        <v>4.0659399999999998E-2</v>
      </c>
      <c r="G211" s="44" t="s">
        <v>249</v>
      </c>
      <c r="H211" s="40"/>
      <c r="I211" s="40"/>
      <c r="J211" s="68">
        <f t="shared" si="15"/>
        <v>9.6236547414775848E-3</v>
      </c>
      <c r="K211" s="69">
        <f t="shared" si="16"/>
        <v>3.1035745258522415E-2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1.769355658690849E-2</v>
      </c>
      <c r="E212" s="81">
        <f t="shared" si="17"/>
        <v>4.0659404717969506E-2</v>
      </c>
      <c r="F212" s="81">
        <f t="shared" si="18"/>
        <v>4.0659399999999998E-2</v>
      </c>
      <c r="G212" s="44" t="s">
        <v>249</v>
      </c>
      <c r="H212" s="40"/>
      <c r="I212" s="40"/>
      <c r="J212" s="68">
        <f t="shared" si="15"/>
        <v>1.769355658690849E-2</v>
      </c>
      <c r="K212" s="69">
        <f t="shared" si="16"/>
        <v>2.2965843413091509E-2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9.1145150663493081E-3</v>
      </c>
      <c r="E213" s="81">
        <f t="shared" si="17"/>
        <v>4.0659404717969506E-2</v>
      </c>
      <c r="F213" s="81">
        <f t="shared" si="18"/>
        <v>4.0659399999999998E-2</v>
      </c>
      <c r="G213" s="44" t="s">
        <v>249</v>
      </c>
      <c r="H213" s="40"/>
      <c r="I213" s="40"/>
      <c r="J213" s="68">
        <f t="shared" si="15"/>
        <v>9.1145150663493081E-3</v>
      </c>
      <c r="K213" s="69">
        <f t="shared" si="16"/>
        <v>3.1544884933650694E-2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0.12926220894483115</v>
      </c>
      <c r="E214" s="81">
        <f t="shared" si="17"/>
        <v>0.15376973266302035</v>
      </c>
      <c r="F214" s="81">
        <f t="shared" si="18"/>
        <v>0.15376972999999999</v>
      </c>
      <c r="G214" s="44" t="s">
        <v>249</v>
      </c>
      <c r="H214" s="40"/>
      <c r="I214" s="40"/>
      <c r="J214" s="68">
        <f t="shared" si="15"/>
        <v>0.12926220894483115</v>
      </c>
      <c r="K214" s="69">
        <f t="shared" si="16"/>
        <v>2.4507521055168846E-2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1.2873888855689485E-2</v>
      </c>
      <c r="E215" s="81">
        <f t="shared" si="17"/>
        <v>4.0659404717969506E-2</v>
      </c>
      <c r="F215" s="81">
        <f t="shared" si="18"/>
        <v>4.0659399999999998E-2</v>
      </c>
      <c r="G215" s="44" t="s">
        <v>249</v>
      </c>
      <c r="H215" s="40"/>
      <c r="I215" s="40"/>
      <c r="J215" s="68">
        <f t="shared" si="15"/>
        <v>1.2873888855689485E-2</v>
      </c>
      <c r="K215" s="69">
        <f t="shared" si="16"/>
        <v>2.7785511144310514E-2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4.869153925571381E-2</v>
      </c>
      <c r="E216" s="81">
        <f t="shared" si="17"/>
        <v>5.2259651293524292E-2</v>
      </c>
      <c r="F216" s="81">
        <f t="shared" si="18"/>
        <v>5.2259649999999998E-2</v>
      </c>
      <c r="G216" s="101"/>
      <c r="H216" s="40"/>
      <c r="I216" s="40"/>
      <c r="J216" s="68">
        <f t="shared" si="15"/>
        <v>4.869153925571381E-2</v>
      </c>
      <c r="K216" s="69">
        <f t="shared" si="16"/>
        <v>3.5681107442861876E-3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3.5515248116757818E-2</v>
      </c>
      <c r="E217" s="82">
        <f t="shared" si="17"/>
        <v>3.55828348612372E-2</v>
      </c>
      <c r="F217" s="82">
        <f t="shared" si="18"/>
        <v>3.5582830000000003E-2</v>
      </c>
      <c r="G217" s="101"/>
      <c r="H217" s="40"/>
      <c r="I217" s="40"/>
      <c r="J217" s="68">
        <f t="shared" si="15"/>
        <v>3.5515248116757818E-2</v>
      </c>
      <c r="K217" s="69">
        <f t="shared" si="16"/>
        <v>6.7581883242184837E-5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6.7185867421682879E-2</v>
      </c>
      <c r="E218" s="81">
        <f t="shared" si="17"/>
        <v>0.10288405890466268</v>
      </c>
      <c r="F218" s="81">
        <f t="shared" si="18"/>
        <v>0.10288406</v>
      </c>
      <c r="G218" s="44" t="s">
        <v>249</v>
      </c>
      <c r="H218" s="40"/>
      <c r="I218" s="40"/>
      <c r="J218" s="68">
        <f t="shared" si="15"/>
        <v>6.7185867421682879E-2</v>
      </c>
      <c r="K218" s="69">
        <f t="shared" si="16"/>
        <v>3.569819257831712E-2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6.7185867421682879E-2</v>
      </c>
      <c r="E219" s="81">
        <f t="shared" si="17"/>
        <v>0.10288405890466268</v>
      </c>
      <c r="F219" s="81">
        <f t="shared" si="18"/>
        <v>0.10288406</v>
      </c>
      <c r="G219" s="44" t="s">
        <v>249</v>
      </c>
      <c r="H219" s="40"/>
      <c r="I219" s="40"/>
      <c r="J219" s="68">
        <f t="shared" si="15"/>
        <v>6.7185867421682879E-2</v>
      </c>
      <c r="K219" s="69">
        <f t="shared" si="16"/>
        <v>3.569819257831712E-2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1.568833785266547E-2</v>
      </c>
      <c r="E220" s="81">
        <f t="shared" si="17"/>
        <v>2.0538085237897526E-2</v>
      </c>
      <c r="F220" s="81">
        <f t="shared" si="18"/>
        <v>2.0538089999999998E-2</v>
      </c>
      <c r="G220" s="44"/>
      <c r="H220" s="40"/>
      <c r="I220" s="40"/>
      <c r="J220" s="68">
        <f t="shared" si="15"/>
        <v>1.568833785266547E-2</v>
      </c>
      <c r="K220" s="69">
        <f t="shared" si="16"/>
        <v>4.8497521473345288E-3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4.5686761476591141E-2</v>
      </c>
      <c r="E221" s="81">
        <f>IF(AND(G221="X",D221&lt;$N$17),VLOOKUP(D221,$N$7:$Q$51,4,1),IF(D221&lt;$N$17,VLOOKUP(D221,$N$7:$P$51,3,1),IF(G221="X",VLOOKUP(D221,$N$7:$R$51,4,1),VLOOKUP(D221,$N$7:$R$51,3,1))))</f>
        <v>5.2259651293524292E-2</v>
      </c>
      <c r="F221" s="81">
        <f t="shared" si="18"/>
        <v>5.2259649999999998E-2</v>
      </c>
      <c r="G221" s="44"/>
      <c r="H221" s="40"/>
      <c r="I221" s="40"/>
      <c r="J221" s="68">
        <f t="shared" si="15"/>
        <v>4.5686761476591141E-2</v>
      </c>
      <c r="K221" s="69">
        <f t="shared" si="16"/>
        <v>6.5728885234088569E-3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5.7600666376595389E-2</v>
      </c>
      <c r="E222" s="81">
        <f t="shared" si="17"/>
        <v>8.6866486638763743E-2</v>
      </c>
      <c r="F222" s="81">
        <f t="shared" si="18"/>
        <v>8.6866490000000005E-2</v>
      </c>
      <c r="G222" s="44" t="s">
        <v>249</v>
      </c>
      <c r="H222" s="40"/>
      <c r="I222" s="40"/>
      <c r="J222" s="68">
        <f t="shared" si="15"/>
        <v>5.7600666376595389E-2</v>
      </c>
      <c r="K222" s="69">
        <f t="shared" si="16"/>
        <v>2.9265823623404616E-2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5.7600666376595389E-2</v>
      </c>
      <c r="E223" s="81">
        <f t="shared" si="17"/>
        <v>8.6866486638763743E-2</v>
      </c>
      <c r="F223" s="81">
        <f t="shared" si="18"/>
        <v>8.6866490000000005E-2</v>
      </c>
      <c r="G223" s="44" t="s">
        <v>249</v>
      </c>
      <c r="H223" s="40"/>
      <c r="I223" s="40"/>
      <c r="J223" s="68">
        <f t="shared" si="15"/>
        <v>5.7600666376595389E-2</v>
      </c>
      <c r="K223" s="69">
        <f t="shared" si="16"/>
        <v>2.9265823623404616E-2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310</v>
      </c>
      <c r="C224" s="94">
        <v>285</v>
      </c>
      <c r="D224" s="84">
        <v>9.8775533266231563E-3</v>
      </c>
      <c r="E224" s="81">
        <f t="shared" si="17"/>
        <v>4.0659404717969506E-2</v>
      </c>
      <c r="F224" s="81">
        <f t="shared" si="18"/>
        <v>4.0659399999999998E-2</v>
      </c>
      <c r="G224" s="44" t="s">
        <v>249</v>
      </c>
      <c r="H224" s="40"/>
      <c r="I224" s="40"/>
      <c r="J224" s="68">
        <f t="shared" si="15"/>
        <v>9.8775533266231563E-3</v>
      </c>
      <c r="K224" s="69">
        <f t="shared" si="16"/>
        <v>3.0781846673376842E-2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7.4771841249754167E-3</v>
      </c>
      <c r="E225" s="81">
        <f t="shared" si="17"/>
        <v>4.0659404717969506E-2</v>
      </c>
      <c r="F225" s="81">
        <f t="shared" si="18"/>
        <v>4.0659399999999998E-2</v>
      </c>
      <c r="G225" s="44" t="s">
        <v>249</v>
      </c>
      <c r="H225" s="40"/>
      <c r="I225" s="40"/>
      <c r="J225" s="68">
        <f t="shared" si="15"/>
        <v>7.4771841249754167E-3</v>
      </c>
      <c r="K225" s="69">
        <f t="shared" si="16"/>
        <v>3.3182215875024582E-2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0.10204534753789797</v>
      </c>
      <c r="E226" s="81">
        <f t="shared" si="17"/>
        <v>0.10288405890466268</v>
      </c>
      <c r="F226" s="81">
        <f t="shared" si="18"/>
        <v>0.10288406</v>
      </c>
      <c r="G226" s="101"/>
      <c r="H226" s="40"/>
      <c r="I226" s="40"/>
      <c r="J226" s="68">
        <f t="shared" si="15"/>
        <v>0.10204534753789797</v>
      </c>
      <c r="K226" s="69">
        <f t="shared" si="16"/>
        <v>8.3871246210202866E-4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0.10204534753789797</v>
      </c>
      <c r="E227" s="81">
        <f t="shared" si="17"/>
        <v>0.10288405890466268</v>
      </c>
      <c r="F227" s="81">
        <f t="shared" si="18"/>
        <v>0.10288406</v>
      </c>
      <c r="G227" s="101"/>
      <c r="H227" s="40"/>
      <c r="I227" s="40"/>
      <c r="J227" s="68">
        <f t="shared" si="15"/>
        <v>0.10204534753789797</v>
      </c>
      <c r="K227" s="69">
        <f t="shared" si="16"/>
        <v>8.3871246210202866E-4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1.2873888855689485E-2</v>
      </c>
      <c r="E228" s="81">
        <f t="shared" si="17"/>
        <v>4.0659404717969506E-2</v>
      </c>
      <c r="F228" s="81">
        <f t="shared" si="18"/>
        <v>4.0659399999999998E-2</v>
      </c>
      <c r="G228" s="44" t="s">
        <v>249</v>
      </c>
      <c r="H228" s="40"/>
      <c r="I228" s="40"/>
      <c r="J228" s="68">
        <f t="shared" si="15"/>
        <v>1.2873888855689485E-2</v>
      </c>
      <c r="K228" s="69">
        <f t="shared" si="16"/>
        <v>2.7785511144310514E-2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5.8712735656979737E-2</v>
      </c>
      <c r="E229" s="81">
        <f t="shared" si="17"/>
        <v>6.0534230970095318E-2</v>
      </c>
      <c r="F229" s="81">
        <f t="shared" si="18"/>
        <v>6.0534230000000001E-2</v>
      </c>
      <c r="G229" s="101"/>
      <c r="H229" s="40"/>
      <c r="I229" s="40"/>
      <c r="J229" s="68">
        <f t="shared" si="15"/>
        <v>5.8712735656979737E-2</v>
      </c>
      <c r="K229" s="69">
        <f t="shared" si="16"/>
        <v>1.8214943430202649E-3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4.1947071093991484E-2</v>
      </c>
      <c r="E230" s="81">
        <f t="shared" si="17"/>
        <v>4.5686761476591141E-2</v>
      </c>
      <c r="F230" s="81">
        <f t="shared" si="18"/>
        <v>4.568676E-2</v>
      </c>
      <c r="G230" s="101"/>
      <c r="H230" s="40"/>
      <c r="I230" s="40"/>
      <c r="J230" s="68">
        <f t="shared" si="15"/>
        <v>4.1947071093991484E-2</v>
      </c>
      <c r="K230" s="69">
        <f t="shared" si="16"/>
        <v>3.7396889060085162E-3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3.5515248116757818E-2</v>
      </c>
      <c r="E231" s="81">
        <f t="shared" si="17"/>
        <v>3.55828348612372E-2</v>
      </c>
      <c r="F231" s="81">
        <f t="shared" si="18"/>
        <v>3.5582830000000003E-2</v>
      </c>
      <c r="G231" s="101"/>
      <c r="H231" s="40"/>
      <c r="I231" s="40"/>
      <c r="J231" s="68">
        <f t="shared" si="15"/>
        <v>3.5515248116757818E-2</v>
      </c>
      <c r="K231" s="69">
        <f t="shared" si="16"/>
        <v>6.7581883242184837E-5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2.8595023872225053E-2</v>
      </c>
      <c r="E232" s="81">
        <f t="shared" si="17"/>
        <v>4.5686761476591141E-2</v>
      </c>
      <c r="F232" s="81">
        <f t="shared" si="18"/>
        <v>4.568676E-2</v>
      </c>
      <c r="G232" s="44" t="s">
        <v>249</v>
      </c>
      <c r="H232" s="40"/>
      <c r="I232" s="40"/>
      <c r="J232" s="68">
        <f t="shared" si="15"/>
        <v>2.8595023872225053E-2</v>
      </c>
      <c r="K232" s="69">
        <f t="shared" si="16"/>
        <v>1.7091736127774947E-2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2.8595023872225053E-2</v>
      </c>
      <c r="E233" s="81">
        <f t="shared" si="17"/>
        <v>4.5686761476591141E-2</v>
      </c>
      <c r="F233" s="81">
        <f t="shared" si="18"/>
        <v>4.568676E-2</v>
      </c>
      <c r="G233" s="44" t="s">
        <v>249</v>
      </c>
      <c r="H233" s="40"/>
      <c r="I233" s="40"/>
      <c r="J233" s="68">
        <f t="shared" si="15"/>
        <v>2.8595023872225053E-2</v>
      </c>
      <c r="K233" s="69">
        <f t="shared" si="16"/>
        <v>1.7091736127774947E-2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2.8595023872225053E-2</v>
      </c>
      <c r="E234" s="81">
        <f t="shared" si="17"/>
        <v>4.5686761476591141E-2</v>
      </c>
      <c r="F234" s="81">
        <f t="shared" si="18"/>
        <v>4.568676E-2</v>
      </c>
      <c r="G234" s="44" t="s">
        <v>249</v>
      </c>
      <c r="H234" s="40"/>
      <c r="I234" s="40"/>
      <c r="J234" s="68">
        <f t="shared" si="15"/>
        <v>2.8595023872225053E-2</v>
      </c>
      <c r="K234" s="69">
        <f t="shared" si="16"/>
        <v>1.7091736127774947E-2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2.8595023872225053E-2</v>
      </c>
      <c r="E235" s="81">
        <f t="shared" si="17"/>
        <v>4.5686761476591141E-2</v>
      </c>
      <c r="F235" s="81">
        <f t="shared" si="18"/>
        <v>4.568676E-2</v>
      </c>
      <c r="G235" s="44" t="s">
        <v>249</v>
      </c>
      <c r="H235" s="40"/>
      <c r="I235" s="40"/>
      <c r="J235" s="68">
        <f t="shared" si="15"/>
        <v>2.8595023872225053E-2</v>
      </c>
      <c r="K235" s="69">
        <f t="shared" si="16"/>
        <v>1.7091736127774947E-2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2.8595023872225053E-2</v>
      </c>
      <c r="E236" s="81">
        <f t="shared" si="17"/>
        <v>4.5686761476591141E-2</v>
      </c>
      <c r="F236" s="81">
        <f t="shared" si="18"/>
        <v>4.568676E-2</v>
      </c>
      <c r="G236" s="44" t="s">
        <v>249</v>
      </c>
      <c r="H236" s="40"/>
      <c r="I236" s="40"/>
      <c r="J236" s="68">
        <f t="shared" si="15"/>
        <v>2.8595023872225053E-2</v>
      </c>
      <c r="K236" s="69">
        <f t="shared" si="16"/>
        <v>1.7091736127774947E-2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2.8595023872225053E-2</v>
      </c>
      <c r="E237" s="81">
        <f t="shared" si="17"/>
        <v>4.5686761476591141E-2</v>
      </c>
      <c r="F237" s="81">
        <f t="shared" si="18"/>
        <v>4.568676E-2</v>
      </c>
      <c r="G237" s="44" t="s">
        <v>249</v>
      </c>
      <c r="H237" s="40"/>
      <c r="I237" s="40"/>
      <c r="J237" s="68">
        <f t="shared" si="15"/>
        <v>2.8595023872225053E-2</v>
      </c>
      <c r="K237" s="69">
        <f t="shared" si="16"/>
        <v>1.7091736127774947E-2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2.8595023872225053E-2</v>
      </c>
      <c r="E238" s="81">
        <f t="shared" si="17"/>
        <v>4.5686761476591141E-2</v>
      </c>
      <c r="F238" s="81">
        <f t="shared" si="18"/>
        <v>4.568676E-2</v>
      </c>
      <c r="G238" s="44" t="s">
        <v>249</v>
      </c>
      <c r="H238" s="40"/>
      <c r="I238" s="40"/>
      <c r="J238" s="68">
        <f t="shared" si="15"/>
        <v>2.8595023872225053E-2</v>
      </c>
      <c r="K238" s="69">
        <f t="shared" si="16"/>
        <v>1.7091736127774947E-2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2.8595023872225053E-2</v>
      </c>
      <c r="E239" s="81">
        <f t="shared" si="17"/>
        <v>4.5686761476591141E-2</v>
      </c>
      <c r="F239" s="81">
        <f t="shared" si="18"/>
        <v>4.568676E-2</v>
      </c>
      <c r="G239" s="44" t="s">
        <v>249</v>
      </c>
      <c r="H239" s="40"/>
      <c r="I239" s="40"/>
      <c r="J239" s="68">
        <f t="shared" si="15"/>
        <v>2.8595023872225053E-2</v>
      </c>
      <c r="K239" s="69">
        <f t="shared" si="16"/>
        <v>1.7091736127774947E-2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2.8595023872225053E-2</v>
      </c>
      <c r="E240" s="81">
        <f t="shared" si="17"/>
        <v>4.5686761476591141E-2</v>
      </c>
      <c r="F240" s="81">
        <f t="shared" si="18"/>
        <v>4.568676E-2</v>
      </c>
      <c r="G240" s="44" t="s">
        <v>249</v>
      </c>
      <c r="H240" s="40"/>
      <c r="I240" s="40"/>
      <c r="J240" s="68">
        <f t="shared" si="15"/>
        <v>2.8595023872225053E-2</v>
      </c>
      <c r="K240" s="69">
        <f t="shared" si="16"/>
        <v>1.7091736127774947E-2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7.4771841249754167E-3</v>
      </c>
      <c r="E241" s="81">
        <f t="shared" si="17"/>
        <v>4.0659404717969506E-2</v>
      </c>
      <c r="F241" s="81">
        <f t="shared" si="18"/>
        <v>4.0659399999999998E-2</v>
      </c>
      <c r="G241" s="44" t="s">
        <v>249</v>
      </c>
      <c r="H241" s="40"/>
      <c r="I241" s="40"/>
      <c r="J241" s="68">
        <f t="shared" si="15"/>
        <v>7.4771841249754167E-3</v>
      </c>
      <c r="K241" s="69">
        <f t="shared" si="16"/>
        <v>3.3182215875024582E-2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309</v>
      </c>
      <c r="C242" s="94">
        <v>280</v>
      </c>
      <c r="D242" s="84">
        <v>5.1685406515936056E-3</v>
      </c>
      <c r="E242" s="81">
        <f t="shared" si="17"/>
        <v>4.0659404717969506E-2</v>
      </c>
      <c r="F242" s="81">
        <f t="shared" si="18"/>
        <v>4.0659399999999998E-2</v>
      </c>
      <c r="G242" s="44" t="s">
        <v>249</v>
      </c>
      <c r="H242" s="40"/>
      <c r="I242" s="40"/>
      <c r="J242" s="68">
        <f t="shared" si="15"/>
        <v>5.1685406515936056E-3</v>
      </c>
      <c r="K242" s="69">
        <f t="shared" si="16"/>
        <v>3.5490859348406394E-2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3.5515248116757818E-2</v>
      </c>
      <c r="E243" s="81">
        <f t="shared" si="17"/>
        <v>3.55828348612372E-2</v>
      </c>
      <c r="F243" s="81">
        <f t="shared" si="18"/>
        <v>3.5582830000000003E-2</v>
      </c>
      <c r="G243" s="101"/>
      <c r="H243" s="40"/>
      <c r="I243" s="40"/>
      <c r="J243" s="68">
        <f t="shared" si="15"/>
        <v>3.5515248116757818E-2</v>
      </c>
      <c r="K243" s="69">
        <f t="shared" si="16"/>
        <v>6.7581883242184837E-5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1.0125502797925448E-2</v>
      </c>
      <c r="E244" s="81">
        <f t="shared" si="17"/>
        <v>4.0659404717969506E-2</v>
      </c>
      <c r="F244" s="81">
        <f t="shared" si="18"/>
        <v>4.0659399999999998E-2</v>
      </c>
      <c r="G244" s="44" t="s">
        <v>249</v>
      </c>
      <c r="H244" s="40"/>
      <c r="I244" s="40"/>
      <c r="J244" s="68">
        <f t="shared" si="15"/>
        <v>1.0125502797925448E-2</v>
      </c>
      <c r="K244" s="69">
        <f t="shared" si="16"/>
        <v>3.0533897202074549E-2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8.6612972824145484E-3</v>
      </c>
      <c r="E245" s="81">
        <f t="shared" si="17"/>
        <v>4.0659404717969506E-2</v>
      </c>
      <c r="F245" s="81">
        <f t="shared" si="18"/>
        <v>4.0659399999999998E-2</v>
      </c>
      <c r="G245" s="44" t="s">
        <v>249</v>
      </c>
      <c r="H245" s="40"/>
      <c r="I245" s="40"/>
      <c r="J245" s="68">
        <f t="shared" si="15"/>
        <v>8.6612972824145484E-3</v>
      </c>
      <c r="K245" s="69">
        <f t="shared" si="16"/>
        <v>3.199810271758545E-2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313</v>
      </c>
      <c r="C246" s="94">
        <v>364</v>
      </c>
      <c r="D246" s="84">
        <v>1.4416041678049921E-2</v>
      </c>
      <c r="E246" s="81">
        <f t="shared" si="17"/>
        <v>4.0659404717969506E-2</v>
      </c>
      <c r="F246" s="81">
        <f t="shared" si="18"/>
        <v>4.0659399999999998E-2</v>
      </c>
      <c r="G246" s="44" t="s">
        <v>249</v>
      </c>
      <c r="H246" s="40"/>
      <c r="I246" s="40"/>
      <c r="J246" s="68">
        <f t="shared" si="15"/>
        <v>1.4416041678049921E-2</v>
      </c>
      <c r="K246" s="69">
        <f t="shared" si="16"/>
        <v>2.6243358321950079E-2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314</v>
      </c>
      <c r="C247" s="94">
        <v>297</v>
      </c>
      <c r="D247" s="85">
        <v>6.427299802043109E-3</v>
      </c>
      <c r="E247" s="81">
        <f t="shared" si="17"/>
        <v>4.0659404717969506E-2</v>
      </c>
      <c r="F247" s="81">
        <f t="shared" si="18"/>
        <v>4.0659399999999998E-2</v>
      </c>
      <c r="G247" s="44" t="s">
        <v>249</v>
      </c>
      <c r="H247" s="40"/>
      <c r="I247" s="40"/>
      <c r="J247" s="68">
        <f t="shared" si="15"/>
        <v>6.427299802043109E-3</v>
      </c>
      <c r="K247" s="69">
        <f t="shared" si="16"/>
        <v>3.4232100197956888E-2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6.2550991481835475E-2</v>
      </c>
      <c r="E248" s="81">
        <f t="shared" si="17"/>
        <v>7.019056815066102E-2</v>
      </c>
      <c r="F248" s="81">
        <f t="shared" si="18"/>
        <v>7.0190569999999994E-2</v>
      </c>
      <c r="G248" s="101"/>
      <c r="H248" s="40"/>
      <c r="I248" s="40"/>
      <c r="J248" s="68">
        <f t="shared" si="15"/>
        <v>6.2550991481835475E-2</v>
      </c>
      <c r="K248" s="69">
        <f t="shared" si="16"/>
        <v>7.6395785181645193E-3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3.5515248116757818E-2</v>
      </c>
      <c r="E249" s="81">
        <f t="shared" si="17"/>
        <v>3.55828348612372E-2</v>
      </c>
      <c r="F249" s="81">
        <f t="shared" si="18"/>
        <v>3.5582830000000003E-2</v>
      </c>
      <c r="G249" s="101"/>
      <c r="H249" s="40"/>
      <c r="I249" s="40"/>
      <c r="J249" s="68">
        <f t="shared" si="15"/>
        <v>3.5515248116757818E-2</v>
      </c>
      <c r="K249" s="69">
        <f t="shared" si="16"/>
        <v>6.7581883242184837E-5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3.5515248116757818E-2</v>
      </c>
      <c r="E250" s="81">
        <f t="shared" si="17"/>
        <v>3.55828348612372E-2</v>
      </c>
      <c r="F250" s="81">
        <f t="shared" si="18"/>
        <v>3.5582830000000003E-2</v>
      </c>
      <c r="G250" s="101"/>
      <c r="H250" s="40"/>
      <c r="I250" s="40"/>
      <c r="J250" s="68">
        <f t="shared" si="15"/>
        <v>3.5515248116757818E-2</v>
      </c>
      <c r="K250" s="69">
        <f t="shared" si="16"/>
        <v>6.7581883242184837E-5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9.6236547414775848E-3</v>
      </c>
      <c r="E251" s="81">
        <f t="shared" si="17"/>
        <v>4.0659404717969506E-2</v>
      </c>
      <c r="F251" s="81">
        <f t="shared" si="18"/>
        <v>4.0659399999999998E-2</v>
      </c>
      <c r="G251" s="44" t="s">
        <v>249</v>
      </c>
      <c r="H251" s="40"/>
      <c r="I251" s="40"/>
      <c r="J251" s="68">
        <f t="shared" si="15"/>
        <v>9.6236547414775848E-3</v>
      </c>
      <c r="K251" s="69">
        <f t="shared" si="16"/>
        <v>3.1035745258522415E-2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2.1844281717002405E-2</v>
      </c>
      <c r="E252" s="81">
        <f t="shared" si="17"/>
        <v>4.5686761476591141E-2</v>
      </c>
      <c r="F252" s="81">
        <f t="shared" si="18"/>
        <v>4.568676E-2</v>
      </c>
      <c r="G252" s="44" t="s">
        <v>249</v>
      </c>
      <c r="H252" s="40"/>
      <c r="I252" s="40"/>
      <c r="J252" s="68">
        <f t="shared" si="15"/>
        <v>2.1844281717002405E-2</v>
      </c>
      <c r="K252" s="69">
        <f t="shared" si="16"/>
        <v>2.3842478282997594E-2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2.6552309385185831E-2</v>
      </c>
      <c r="E253" s="81">
        <f t="shared" si="17"/>
        <v>4.5686761476591141E-2</v>
      </c>
      <c r="F253" s="81">
        <f t="shared" si="18"/>
        <v>4.568676E-2</v>
      </c>
      <c r="G253" s="44" t="s">
        <v>249</v>
      </c>
      <c r="H253" s="40"/>
      <c r="I253" s="40"/>
      <c r="J253" s="68">
        <f t="shared" si="15"/>
        <v>2.6552309385185831E-2</v>
      </c>
      <c r="K253" s="69">
        <f t="shared" si="16"/>
        <v>1.9134450614814169E-2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2.6552309385185831E-2</v>
      </c>
      <c r="E254" s="81">
        <f t="shared" si="17"/>
        <v>4.5686761476591141E-2</v>
      </c>
      <c r="F254" s="81">
        <f t="shared" si="18"/>
        <v>4.568676E-2</v>
      </c>
      <c r="G254" s="44" t="s">
        <v>249</v>
      </c>
      <c r="H254" s="40"/>
      <c r="I254" s="40"/>
      <c r="J254" s="68">
        <f t="shared" si="15"/>
        <v>2.6552309385185831E-2</v>
      </c>
      <c r="K254" s="69">
        <f t="shared" si="16"/>
        <v>1.9134450614814169E-2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9.6236547414775848E-3</v>
      </c>
      <c r="E255" s="81">
        <f t="shared" si="17"/>
        <v>4.0659404717969506E-2</v>
      </c>
      <c r="F255" s="82">
        <f t="shared" si="18"/>
        <v>4.0659399999999998E-2</v>
      </c>
      <c r="G255" s="44" t="s">
        <v>249</v>
      </c>
      <c r="H255" s="40"/>
      <c r="I255" s="40"/>
      <c r="J255" s="68">
        <f t="shared" si="15"/>
        <v>9.6236547414775848E-3</v>
      </c>
      <c r="K255" s="69">
        <f t="shared" si="16"/>
        <v>3.1035745258522415E-2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9.6236547414775848E-3</v>
      </c>
      <c r="E256" s="81">
        <f t="shared" si="17"/>
        <v>4.0659404717969506E-2</v>
      </c>
      <c r="F256" s="81">
        <f t="shared" si="18"/>
        <v>4.0659399999999998E-2</v>
      </c>
      <c r="G256" s="44" t="s">
        <v>249</v>
      </c>
      <c r="H256" s="40"/>
      <c r="I256" s="40"/>
      <c r="J256" s="68">
        <f t="shared" si="15"/>
        <v>9.6236547414775848E-3</v>
      </c>
      <c r="K256" s="69">
        <f t="shared" si="16"/>
        <v>3.1035745258522415E-2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318</v>
      </c>
      <c r="C257" s="94">
        <v>984</v>
      </c>
      <c r="D257" s="84">
        <v>1.4416041678049921E-2</v>
      </c>
      <c r="E257" s="81">
        <f t="shared" si="17"/>
        <v>4.0659404717969506E-2</v>
      </c>
      <c r="F257" s="81">
        <f t="shared" si="18"/>
        <v>4.0659399999999998E-2</v>
      </c>
      <c r="G257" s="44" t="s">
        <v>249</v>
      </c>
      <c r="H257" s="40"/>
      <c r="I257" s="40"/>
      <c r="J257" s="68">
        <f t="shared" ref="J257:J320" si="19">+D257</f>
        <v>1.4416041678049921E-2</v>
      </c>
      <c r="K257" s="69">
        <f t="shared" ref="K257:K320" si="20">F257-J257</f>
        <v>2.6243358321950079E-2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339</v>
      </c>
      <c r="C258" s="94">
        <v>595</v>
      </c>
      <c r="D258" s="84">
        <v>1.769355658690849E-2</v>
      </c>
      <c r="E258" s="81">
        <f t="shared" si="17"/>
        <v>4.0659404717969506E-2</v>
      </c>
      <c r="F258" s="81">
        <f t="shared" si="18"/>
        <v>4.0659399999999998E-2</v>
      </c>
      <c r="G258" s="44" t="s">
        <v>249</v>
      </c>
      <c r="H258" s="40"/>
      <c r="I258" s="40"/>
      <c r="J258" s="68">
        <f t="shared" si="19"/>
        <v>1.769355658690849E-2</v>
      </c>
      <c r="K258" s="69">
        <f t="shared" si="20"/>
        <v>2.2965843413091509E-2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1.0447643342629678E-2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4.0659404717969506E-2</v>
      </c>
      <c r="F259" s="81">
        <f t="shared" ref="F259:F322" si="22">ROUND(E259,8)</f>
        <v>4.0659399999999998E-2</v>
      </c>
      <c r="G259" s="44" t="s">
        <v>249</v>
      </c>
      <c r="H259" s="40"/>
      <c r="I259" s="40"/>
      <c r="J259" s="68">
        <f t="shared" si="19"/>
        <v>1.0447643342629678E-2</v>
      </c>
      <c r="K259" s="69">
        <f t="shared" si="20"/>
        <v>3.0211756657370321E-2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317</v>
      </c>
      <c r="C260" s="94">
        <v>396</v>
      </c>
      <c r="D260" s="84">
        <v>6.4115358275374052E-3</v>
      </c>
      <c r="E260" s="81">
        <f t="shared" si="21"/>
        <v>4.0659404717969506E-2</v>
      </c>
      <c r="F260" s="81">
        <f t="shared" si="22"/>
        <v>4.0659399999999998E-2</v>
      </c>
      <c r="G260" s="44" t="s">
        <v>249</v>
      </c>
      <c r="H260" s="40"/>
      <c r="I260" s="40"/>
      <c r="J260" s="68">
        <f t="shared" si="19"/>
        <v>6.4115358275374052E-3</v>
      </c>
      <c r="K260" s="69">
        <f t="shared" si="20"/>
        <v>3.4247864172462596E-2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0.17301159349127462</v>
      </c>
      <c r="E261" s="81">
        <f t="shared" si="21"/>
        <v>0.18320419085473594</v>
      </c>
      <c r="F261" s="81">
        <f t="shared" si="22"/>
        <v>0.18320418999999999</v>
      </c>
      <c r="G261" s="44"/>
      <c r="H261" s="40"/>
      <c r="I261" s="40"/>
      <c r="J261" s="68">
        <f t="shared" si="19"/>
        <v>0.17301159349127462</v>
      </c>
      <c r="K261" s="69">
        <f t="shared" si="20"/>
        <v>1.0192596508725366E-2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8.6866486638763743E-2</v>
      </c>
      <c r="E262" s="81">
        <f t="shared" si="21"/>
        <v>0.10288405890466268</v>
      </c>
      <c r="F262" s="81">
        <f t="shared" si="22"/>
        <v>0.10288406</v>
      </c>
      <c r="G262" s="101"/>
      <c r="H262" s="40"/>
      <c r="I262" s="40"/>
      <c r="J262" s="68">
        <f t="shared" si="19"/>
        <v>8.6866486638763743E-2</v>
      </c>
      <c r="K262" s="69">
        <f t="shared" si="20"/>
        <v>1.6017573361236256E-2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3.269669281024213E-2</v>
      </c>
      <c r="E263" s="81">
        <f t="shared" si="21"/>
        <v>4.5686761476591141E-2</v>
      </c>
      <c r="F263" s="81">
        <f t="shared" si="22"/>
        <v>4.568676E-2</v>
      </c>
      <c r="G263" s="44" t="s">
        <v>249</v>
      </c>
      <c r="H263" s="40"/>
      <c r="I263" s="40"/>
      <c r="J263" s="68">
        <f t="shared" si="19"/>
        <v>3.269669281024213E-2</v>
      </c>
      <c r="K263" s="69">
        <f t="shared" si="20"/>
        <v>1.299006718975787E-2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0.10288405890466268</v>
      </c>
      <c r="E264" s="81">
        <f t="shared" si="21"/>
        <v>0.11227146150904946</v>
      </c>
      <c r="F264" s="81">
        <f t="shared" si="22"/>
        <v>0.11227146</v>
      </c>
      <c r="G264" s="101"/>
      <c r="H264" s="40"/>
      <c r="I264" s="40"/>
      <c r="J264" s="68">
        <f t="shared" si="19"/>
        <v>0.10288405890466268</v>
      </c>
      <c r="K264" s="69">
        <f t="shared" si="20"/>
        <v>9.3874010953373249E-3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3.5515248116757818E-2</v>
      </c>
      <c r="E265" s="81">
        <f t="shared" si="21"/>
        <v>3.55828348612372E-2</v>
      </c>
      <c r="F265" s="81">
        <f t="shared" si="22"/>
        <v>3.5582830000000003E-2</v>
      </c>
      <c r="G265" s="101"/>
      <c r="H265" s="40"/>
      <c r="I265" s="40"/>
      <c r="J265" s="68">
        <f t="shared" si="19"/>
        <v>3.5515248116757818E-2</v>
      </c>
      <c r="K265" s="69">
        <f t="shared" si="20"/>
        <v>6.7581883242184837E-5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4.9310764780919007E-3</v>
      </c>
      <c r="E266" s="81">
        <f t="shared" si="21"/>
        <v>2.0538085237897526E-2</v>
      </c>
      <c r="F266" s="81">
        <f t="shared" si="22"/>
        <v>2.0538089999999998E-2</v>
      </c>
      <c r="G266" s="44"/>
      <c r="H266" s="40"/>
      <c r="I266" s="40"/>
      <c r="J266" s="68">
        <f t="shared" si="19"/>
        <v>4.9310764780919007E-3</v>
      </c>
      <c r="K266" s="69">
        <f t="shared" si="20"/>
        <v>1.5607013521908098E-2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340</v>
      </c>
      <c r="C267" s="94">
        <v>582</v>
      </c>
      <c r="D267" s="84">
        <v>2.4605649084604397E-2</v>
      </c>
      <c r="E267" s="81">
        <f t="shared" si="21"/>
        <v>4.5686761476591141E-2</v>
      </c>
      <c r="F267" s="81">
        <f t="shared" si="22"/>
        <v>4.568676E-2</v>
      </c>
      <c r="G267" s="44" t="s">
        <v>249</v>
      </c>
      <c r="H267" s="40"/>
      <c r="I267" s="40"/>
      <c r="J267" s="68">
        <f t="shared" si="19"/>
        <v>2.4605649084604397E-2</v>
      </c>
      <c r="K267" s="69">
        <f t="shared" si="20"/>
        <v>2.1081110915395603E-2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341</v>
      </c>
      <c r="C268" s="94">
        <v>1195</v>
      </c>
      <c r="D268" s="84">
        <v>1.440784742587191E-2</v>
      </c>
      <c r="E268" s="81">
        <f t="shared" si="21"/>
        <v>4.0659404717969506E-2</v>
      </c>
      <c r="F268" s="81">
        <f t="shared" si="22"/>
        <v>4.0659399999999998E-2</v>
      </c>
      <c r="G268" s="44" t="s">
        <v>249</v>
      </c>
      <c r="H268" s="40"/>
      <c r="I268" s="40"/>
      <c r="J268" s="68">
        <f t="shared" si="19"/>
        <v>1.440784742587191E-2</v>
      </c>
      <c r="K268" s="69">
        <f t="shared" si="20"/>
        <v>2.625155257412809E-2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342</v>
      </c>
      <c r="C269" s="94">
        <v>741</v>
      </c>
      <c r="D269" s="84">
        <v>8.3623246534817054E-3</v>
      </c>
      <c r="E269" s="81">
        <f t="shared" si="21"/>
        <v>4.0659404717969506E-2</v>
      </c>
      <c r="F269" s="81">
        <f t="shared" si="22"/>
        <v>4.0659399999999998E-2</v>
      </c>
      <c r="G269" s="44" t="s">
        <v>249</v>
      </c>
      <c r="H269" s="40"/>
      <c r="I269" s="40"/>
      <c r="J269" s="68">
        <f t="shared" si="19"/>
        <v>8.3623246534817054E-3</v>
      </c>
      <c r="K269" s="69">
        <f t="shared" si="20"/>
        <v>3.2297075346518295E-2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343</v>
      </c>
      <c r="C270" s="94">
        <v>896</v>
      </c>
      <c r="D270" s="84">
        <v>2.082402300948635E-2</v>
      </c>
      <c r="E270" s="81">
        <f t="shared" si="21"/>
        <v>4.5686761476591141E-2</v>
      </c>
      <c r="F270" s="81">
        <f t="shared" si="22"/>
        <v>4.568676E-2</v>
      </c>
      <c r="G270" s="44" t="s">
        <v>249</v>
      </c>
      <c r="H270" s="40"/>
      <c r="I270" s="40"/>
      <c r="J270" s="68">
        <f t="shared" si="19"/>
        <v>2.082402300948635E-2</v>
      </c>
      <c r="K270" s="69">
        <f t="shared" si="20"/>
        <v>2.486273699051365E-2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344</v>
      </c>
      <c r="C271" s="94">
        <v>879</v>
      </c>
      <c r="D271" s="84">
        <v>1.5209636259033462E-2</v>
      </c>
      <c r="E271" s="81">
        <f t="shared" si="21"/>
        <v>4.0659404717969506E-2</v>
      </c>
      <c r="F271" s="81">
        <f t="shared" si="22"/>
        <v>4.0659399999999998E-2</v>
      </c>
      <c r="G271" s="44" t="s">
        <v>249</v>
      </c>
      <c r="H271" s="40"/>
      <c r="I271" s="40"/>
      <c r="J271" s="68">
        <f t="shared" si="19"/>
        <v>1.5209636259033462E-2</v>
      </c>
      <c r="K271" s="69">
        <f t="shared" si="20"/>
        <v>2.5449763740966538E-2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345</v>
      </c>
      <c r="C272" s="94">
        <v>939</v>
      </c>
      <c r="D272" s="84">
        <v>3.8998554073801615E-2</v>
      </c>
      <c r="E272" s="81">
        <f t="shared" si="21"/>
        <v>5.2259651293524292E-2</v>
      </c>
      <c r="F272" s="81">
        <f t="shared" si="22"/>
        <v>5.2259649999999998E-2</v>
      </c>
      <c r="G272" s="44" t="s">
        <v>249</v>
      </c>
      <c r="H272" s="40"/>
      <c r="I272" s="40"/>
      <c r="J272" s="68">
        <f t="shared" si="19"/>
        <v>3.8998554073801615E-2</v>
      </c>
      <c r="K272" s="69">
        <f t="shared" si="20"/>
        <v>1.3261095926198382E-2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346</v>
      </c>
      <c r="C273" s="94">
        <v>946</v>
      </c>
      <c r="D273" s="84">
        <v>1.5850758613653471E-2</v>
      </c>
      <c r="E273" s="81">
        <f t="shared" si="21"/>
        <v>4.0659404717969506E-2</v>
      </c>
      <c r="F273" s="81">
        <f t="shared" si="22"/>
        <v>4.0659399999999998E-2</v>
      </c>
      <c r="G273" s="44" t="s">
        <v>249</v>
      </c>
      <c r="H273" s="40"/>
      <c r="I273" s="40"/>
      <c r="J273" s="68">
        <f t="shared" si="19"/>
        <v>1.5850758613653471E-2</v>
      </c>
      <c r="K273" s="69">
        <f t="shared" si="20"/>
        <v>2.4808641386346527E-2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347</v>
      </c>
      <c r="C274" s="94">
        <v>957</v>
      </c>
      <c r="D274" s="84">
        <v>1.0339251179543587E-2</v>
      </c>
      <c r="E274" s="81">
        <f t="shared" si="21"/>
        <v>4.0659404717969506E-2</v>
      </c>
      <c r="F274" s="81">
        <f t="shared" si="22"/>
        <v>4.0659399999999998E-2</v>
      </c>
      <c r="G274" s="44" t="s">
        <v>249</v>
      </c>
      <c r="H274" s="40"/>
      <c r="I274" s="40"/>
      <c r="J274" s="68">
        <f t="shared" si="19"/>
        <v>1.0339251179543587E-2</v>
      </c>
      <c r="K274" s="69">
        <f t="shared" si="20"/>
        <v>3.0320148820456409E-2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348</v>
      </c>
      <c r="C275" s="94">
        <v>1031</v>
      </c>
      <c r="D275" s="84">
        <v>9.1924455699233174E-3</v>
      </c>
      <c r="E275" s="81">
        <f t="shared" si="21"/>
        <v>4.0659404717969506E-2</v>
      </c>
      <c r="F275" s="81">
        <f t="shared" si="22"/>
        <v>4.0659399999999998E-2</v>
      </c>
      <c r="G275" s="44" t="s">
        <v>249</v>
      </c>
      <c r="H275" s="40"/>
      <c r="I275" s="40"/>
      <c r="J275" s="68">
        <f t="shared" si="19"/>
        <v>9.1924455699233174E-3</v>
      </c>
      <c r="K275" s="69">
        <f t="shared" si="20"/>
        <v>3.1466954430076681E-2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349</v>
      </c>
      <c r="C276" s="94">
        <v>1032</v>
      </c>
      <c r="D276" s="84">
        <v>5.2896957328810813E-2</v>
      </c>
      <c r="E276" s="81">
        <f t="shared" si="21"/>
        <v>6.0534230970095318E-2</v>
      </c>
      <c r="F276" s="81">
        <f t="shared" si="22"/>
        <v>6.0534230000000001E-2</v>
      </c>
      <c r="G276" s="44"/>
      <c r="H276" s="40"/>
      <c r="I276" s="40"/>
      <c r="J276" s="68">
        <f t="shared" si="19"/>
        <v>5.2896957328810813E-2</v>
      </c>
      <c r="K276" s="69">
        <f t="shared" si="20"/>
        <v>7.6372726711891881E-3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350</v>
      </c>
      <c r="C277" s="94">
        <v>1033</v>
      </c>
      <c r="D277" s="84">
        <v>0.22733936798046353</v>
      </c>
      <c r="E277" s="81">
        <f t="shared" si="21"/>
        <v>0.23753196534392484</v>
      </c>
      <c r="F277" s="81">
        <f t="shared" si="22"/>
        <v>0.23753197000000001</v>
      </c>
      <c r="G277" s="44"/>
      <c r="H277" s="40"/>
      <c r="I277" s="40"/>
      <c r="J277" s="68">
        <f t="shared" si="19"/>
        <v>0.22733936798046353</v>
      </c>
      <c r="K277" s="69">
        <f t="shared" si="20"/>
        <v>1.0192602019536479E-2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351</v>
      </c>
      <c r="C278" s="94">
        <v>1035</v>
      </c>
      <c r="D278" s="84">
        <v>0.28484506507117957</v>
      </c>
      <c r="E278" s="81">
        <f t="shared" si="21"/>
        <v>0.29503766243464091</v>
      </c>
      <c r="F278" s="81">
        <f t="shared" si="22"/>
        <v>0.29503765999999998</v>
      </c>
      <c r="G278" s="44"/>
      <c r="H278" s="40"/>
      <c r="I278" s="40"/>
      <c r="J278" s="68">
        <f t="shared" si="19"/>
        <v>0.28484506507117957</v>
      </c>
      <c r="K278" s="69">
        <f t="shared" si="20"/>
        <v>1.0192594928820409E-2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352</v>
      </c>
      <c r="C279" s="94">
        <v>1037</v>
      </c>
      <c r="D279" s="84">
        <v>0.31118290909268853</v>
      </c>
      <c r="E279" s="81">
        <f t="shared" si="21"/>
        <v>0.32137550645614987</v>
      </c>
      <c r="F279" s="81">
        <f t="shared" si="22"/>
        <v>0.32137550999999998</v>
      </c>
      <c r="G279" s="44"/>
      <c r="H279" s="40"/>
      <c r="I279" s="40"/>
      <c r="J279" s="68">
        <f t="shared" si="19"/>
        <v>0.31118290909268853</v>
      </c>
      <c r="K279" s="69">
        <f t="shared" si="20"/>
        <v>1.0192600907311444E-2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353</v>
      </c>
      <c r="C280" s="94">
        <v>1038</v>
      </c>
      <c r="D280" s="84">
        <v>7.1817428264845523E-2</v>
      </c>
      <c r="E280" s="81">
        <f t="shared" si="21"/>
        <v>8.6866486638763743E-2</v>
      </c>
      <c r="F280" s="81">
        <f t="shared" si="22"/>
        <v>8.6866490000000005E-2</v>
      </c>
      <c r="G280" s="44"/>
      <c r="H280" s="40"/>
      <c r="I280" s="40"/>
      <c r="J280" s="68">
        <f t="shared" si="19"/>
        <v>7.1817428264845523E-2</v>
      </c>
      <c r="K280" s="69">
        <f t="shared" si="20"/>
        <v>1.5049061735154481E-2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354</v>
      </c>
      <c r="C281" s="94">
        <v>1039</v>
      </c>
      <c r="D281" s="84">
        <v>0.12128038099960346</v>
      </c>
      <c r="E281" s="81">
        <f t="shared" si="21"/>
        <v>0.13147297836306479</v>
      </c>
      <c r="F281" s="81">
        <f t="shared" si="22"/>
        <v>0.13147297999999999</v>
      </c>
      <c r="G281" s="44"/>
      <c r="H281" s="40"/>
      <c r="I281" s="40"/>
      <c r="J281" s="68">
        <f t="shared" si="19"/>
        <v>0.12128038099960346</v>
      </c>
      <c r="K281" s="69">
        <f t="shared" si="20"/>
        <v>1.0192599000396527E-2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355</v>
      </c>
      <c r="C282" s="94">
        <v>1040</v>
      </c>
      <c r="D282" s="84">
        <v>1.0029348851737821E-2</v>
      </c>
      <c r="E282" s="81">
        <f t="shared" si="21"/>
        <v>4.0659404717969506E-2</v>
      </c>
      <c r="F282" s="81">
        <f t="shared" si="22"/>
        <v>4.0659399999999998E-2</v>
      </c>
      <c r="G282" s="44" t="s">
        <v>249</v>
      </c>
      <c r="H282" s="40"/>
      <c r="I282" s="40"/>
      <c r="J282" s="68">
        <f t="shared" si="19"/>
        <v>1.0029348851737821E-2</v>
      </c>
      <c r="K282" s="69">
        <f t="shared" si="20"/>
        <v>3.0630051148262179E-2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356</v>
      </c>
      <c r="C283" s="94">
        <v>1042</v>
      </c>
      <c r="D283" s="84">
        <v>6.4115358275374052E-3</v>
      </c>
      <c r="E283" s="81">
        <f t="shared" si="21"/>
        <v>4.0659404717969506E-2</v>
      </c>
      <c r="F283" s="81">
        <f t="shared" si="22"/>
        <v>4.0659399999999998E-2</v>
      </c>
      <c r="G283" s="44" t="s">
        <v>249</v>
      </c>
      <c r="H283" s="40"/>
      <c r="I283" s="40"/>
      <c r="J283" s="68">
        <f t="shared" si="19"/>
        <v>6.4115358275374052E-3</v>
      </c>
      <c r="K283" s="69">
        <f t="shared" si="20"/>
        <v>3.4247864172462596E-2</v>
      </c>
      <c r="AB283" s="58"/>
      <c r="AH283" s="46"/>
    </row>
    <row r="284" spans="1:34" ht="15.75" customHeight="1" x14ac:dyDescent="0.35">
      <c r="A284" s="32">
        <v>1043</v>
      </c>
      <c r="B284" s="32" t="s">
        <v>357</v>
      </c>
      <c r="C284" s="94">
        <v>1043</v>
      </c>
      <c r="D284" s="84">
        <v>6.4115358275374052E-3</v>
      </c>
      <c r="E284" s="81">
        <f t="shared" si="21"/>
        <v>4.0659404717969506E-2</v>
      </c>
      <c r="F284" s="81">
        <f t="shared" si="22"/>
        <v>4.0659399999999998E-2</v>
      </c>
      <c r="G284" s="44" t="s">
        <v>249</v>
      </c>
      <c r="H284" s="40"/>
      <c r="I284" s="40"/>
      <c r="J284" s="68">
        <f t="shared" si="19"/>
        <v>6.4115358275374052E-3</v>
      </c>
      <c r="K284" s="69">
        <f t="shared" si="20"/>
        <v>3.4247864172462596E-2</v>
      </c>
      <c r="AB284" s="58"/>
      <c r="AH284" s="46"/>
    </row>
    <row r="285" spans="1:34" ht="15.75" customHeight="1" x14ac:dyDescent="0.35">
      <c r="A285" s="32">
        <v>877</v>
      </c>
      <c r="B285" s="32" t="s">
        <v>358</v>
      </c>
      <c r="C285" s="94">
        <v>877</v>
      </c>
      <c r="D285" s="84">
        <v>1.0447643342629678E-2</v>
      </c>
      <c r="E285" s="81">
        <f t="shared" si="21"/>
        <v>4.0659404717969506E-2</v>
      </c>
      <c r="F285" s="81">
        <f t="shared" si="22"/>
        <v>4.0659399999999998E-2</v>
      </c>
      <c r="G285" s="44" t="s">
        <v>249</v>
      </c>
      <c r="H285" s="40"/>
      <c r="I285" s="40"/>
      <c r="J285" s="68">
        <f t="shared" si="19"/>
        <v>1.0447643342629678E-2</v>
      </c>
      <c r="K285" s="69">
        <f t="shared" si="20"/>
        <v>3.0211756657370321E-2</v>
      </c>
      <c r="AB285" s="58"/>
      <c r="AH285" s="46"/>
    </row>
    <row r="286" spans="1:34" ht="15.75" customHeight="1" x14ac:dyDescent="0.35">
      <c r="A286" s="32">
        <v>1299</v>
      </c>
      <c r="B286" s="32" t="s">
        <v>359</v>
      </c>
      <c r="C286" s="94">
        <v>1299</v>
      </c>
      <c r="D286" s="85">
        <v>3.5515248116757818E-2</v>
      </c>
      <c r="E286" s="81">
        <f t="shared" si="21"/>
        <v>3.55828348612372E-2</v>
      </c>
      <c r="F286" s="81">
        <f t="shared" si="22"/>
        <v>3.5582830000000003E-2</v>
      </c>
      <c r="G286" s="101"/>
      <c r="H286" s="40"/>
      <c r="I286" s="40"/>
      <c r="J286" s="68">
        <f t="shared" si="19"/>
        <v>3.5515248116757818E-2</v>
      </c>
      <c r="K286" s="69">
        <f t="shared" si="20"/>
        <v>6.7581883242184837E-5</v>
      </c>
      <c r="AB286" s="58"/>
      <c r="AH286" s="46"/>
    </row>
    <row r="287" spans="1:34" ht="15.75" customHeight="1" x14ac:dyDescent="0.35">
      <c r="A287" s="32">
        <v>1301</v>
      </c>
      <c r="B287" s="32" t="s">
        <v>360</v>
      </c>
      <c r="C287" s="94">
        <v>1301</v>
      </c>
      <c r="D287" s="85">
        <v>3.5515248116757818E-2</v>
      </c>
      <c r="E287" s="81">
        <f t="shared" si="21"/>
        <v>3.55828348612372E-2</v>
      </c>
      <c r="F287" s="81">
        <f t="shared" si="22"/>
        <v>3.5582830000000003E-2</v>
      </c>
      <c r="G287" s="44"/>
      <c r="H287" s="40"/>
      <c r="I287" s="40"/>
      <c r="J287" s="68">
        <f t="shared" si="19"/>
        <v>3.5515248116757818E-2</v>
      </c>
      <c r="K287" s="69">
        <f t="shared" si="20"/>
        <v>6.7581883242184837E-5</v>
      </c>
      <c r="AB287" s="58"/>
      <c r="AH287" s="46"/>
    </row>
    <row r="288" spans="1:34" ht="15.75" customHeight="1" x14ac:dyDescent="0.35">
      <c r="A288" s="32">
        <v>1302</v>
      </c>
      <c r="B288" s="32" t="s">
        <v>361</v>
      </c>
      <c r="C288" s="94">
        <v>1302</v>
      </c>
      <c r="D288" s="85">
        <v>3.5515248116757818E-2</v>
      </c>
      <c r="E288" s="81">
        <f t="shared" si="21"/>
        <v>3.55828348612372E-2</v>
      </c>
      <c r="F288" s="81">
        <f t="shared" si="22"/>
        <v>3.5582830000000003E-2</v>
      </c>
      <c r="G288" s="44"/>
      <c r="H288" s="40"/>
      <c r="I288" s="40"/>
      <c r="J288" s="68">
        <f t="shared" si="19"/>
        <v>3.5515248116757818E-2</v>
      </c>
      <c r="K288" s="69">
        <f t="shared" si="20"/>
        <v>6.7581883242184837E-5</v>
      </c>
      <c r="AB288" s="58"/>
      <c r="AH288" s="46"/>
    </row>
    <row r="289" spans="1:34" ht="15.75" customHeight="1" x14ac:dyDescent="0.35">
      <c r="A289" s="32">
        <v>350</v>
      </c>
      <c r="B289" s="32" t="s">
        <v>362</v>
      </c>
      <c r="C289" s="94">
        <v>350</v>
      </c>
      <c r="D289" s="85">
        <v>8.0838077204784253E-3</v>
      </c>
      <c r="E289" s="81">
        <f t="shared" si="21"/>
        <v>4.0659404717969506E-2</v>
      </c>
      <c r="F289" s="81">
        <f t="shared" si="22"/>
        <v>4.0659399999999998E-2</v>
      </c>
      <c r="G289" s="102" t="s">
        <v>249</v>
      </c>
      <c r="H289" s="40"/>
      <c r="I289" s="40"/>
      <c r="J289" s="68">
        <f t="shared" si="19"/>
        <v>8.0838077204784253E-3</v>
      </c>
      <c r="K289" s="69">
        <f>F289-J289</f>
        <v>3.2575592279521573E-2</v>
      </c>
      <c r="AB289" s="58"/>
      <c r="AH289" s="46"/>
    </row>
    <row r="290" spans="1:34" x14ac:dyDescent="0.35">
      <c r="A290" s="32">
        <v>501</v>
      </c>
      <c r="B290" s="32" t="s">
        <v>363</v>
      </c>
      <c r="C290" s="94">
        <v>501</v>
      </c>
      <c r="D290" s="85">
        <v>8.0838077204784253E-3</v>
      </c>
      <c r="E290" s="81">
        <f t="shared" si="21"/>
        <v>4.0659404717969506E-2</v>
      </c>
      <c r="F290" s="81">
        <f t="shared" si="22"/>
        <v>4.0659399999999998E-2</v>
      </c>
      <c r="G290" s="102" t="s">
        <v>249</v>
      </c>
      <c r="H290" s="40"/>
      <c r="I290" s="40"/>
      <c r="J290" s="68">
        <f t="shared" si="19"/>
        <v>8.0838077204784253E-3</v>
      </c>
      <c r="K290" s="69">
        <f t="shared" si="20"/>
        <v>3.2575592279521573E-2</v>
      </c>
      <c r="AB290" s="58"/>
      <c r="AH290" s="46"/>
    </row>
    <row r="291" spans="1:34" x14ac:dyDescent="0.35">
      <c r="A291" s="32">
        <v>203</v>
      </c>
      <c r="B291" s="32" t="s">
        <v>364</v>
      </c>
      <c r="C291" s="94">
        <v>203</v>
      </c>
      <c r="D291" s="85">
        <v>4.588805253623425E-2</v>
      </c>
      <c r="E291" s="81">
        <f t="shared" si="21"/>
        <v>5.2259651293524292E-2</v>
      </c>
      <c r="F291" s="81">
        <f t="shared" si="22"/>
        <v>5.2259649999999998E-2</v>
      </c>
      <c r="G291" s="44"/>
      <c r="H291" s="40"/>
      <c r="I291" s="40"/>
      <c r="J291" s="68">
        <f t="shared" si="19"/>
        <v>4.588805253623425E-2</v>
      </c>
      <c r="K291" s="69">
        <f t="shared" si="20"/>
        <v>6.3715974637657477E-3</v>
      </c>
      <c r="AB291" s="58"/>
      <c r="AH291" s="46"/>
    </row>
    <row r="292" spans="1:34" x14ac:dyDescent="0.35">
      <c r="A292" s="32">
        <v>1304</v>
      </c>
      <c r="B292" s="32" t="s">
        <v>365</v>
      </c>
      <c r="C292" s="94">
        <v>1304</v>
      </c>
      <c r="D292" s="85">
        <v>3.5515248116757818E-2</v>
      </c>
      <c r="E292" s="81">
        <f t="shared" si="21"/>
        <v>3.55828348612372E-2</v>
      </c>
      <c r="F292" s="81">
        <f t="shared" si="22"/>
        <v>3.5582830000000003E-2</v>
      </c>
      <c r="G292" s="44"/>
      <c r="H292" s="40"/>
      <c r="I292" s="40"/>
      <c r="J292" s="68">
        <f t="shared" si="19"/>
        <v>3.5515248116757818E-2</v>
      </c>
      <c r="K292" s="69">
        <f t="shared" si="20"/>
        <v>6.7581883242184837E-5</v>
      </c>
      <c r="AB292" s="58"/>
      <c r="AH292" s="46"/>
    </row>
    <row r="293" spans="1:34" x14ac:dyDescent="0.35">
      <c r="A293" s="32">
        <v>1305</v>
      </c>
      <c r="B293" s="32" t="s">
        <v>366</v>
      </c>
      <c r="C293" s="94">
        <v>1305</v>
      </c>
      <c r="D293" s="85">
        <v>3.5515248116757818E-2</v>
      </c>
      <c r="E293" s="81">
        <f t="shared" si="21"/>
        <v>3.55828348612372E-2</v>
      </c>
      <c r="F293" s="81">
        <f t="shared" si="22"/>
        <v>3.5582830000000003E-2</v>
      </c>
      <c r="G293" s="44"/>
      <c r="H293" s="40"/>
      <c r="I293" s="40"/>
      <c r="J293" s="68">
        <f t="shared" si="19"/>
        <v>3.5515248116757818E-2</v>
      </c>
      <c r="K293" s="69">
        <f t="shared" si="20"/>
        <v>6.7581883242184837E-5</v>
      </c>
      <c r="AB293" s="58"/>
      <c r="AH293" s="46"/>
    </row>
    <row r="294" spans="1:34" x14ac:dyDescent="0.35">
      <c r="A294" s="70">
        <v>1306</v>
      </c>
      <c r="B294" s="70" t="s">
        <v>367</v>
      </c>
      <c r="C294" s="96">
        <v>1306</v>
      </c>
      <c r="D294" s="85">
        <v>8.6612972824145484E-3</v>
      </c>
      <c r="E294" s="81">
        <f t="shared" si="21"/>
        <v>4.0659404717969506E-2</v>
      </c>
      <c r="F294" s="81">
        <f t="shared" si="22"/>
        <v>4.0659399999999998E-2</v>
      </c>
      <c r="G294" s="44" t="s">
        <v>249</v>
      </c>
      <c r="H294" s="40"/>
      <c r="I294" s="40"/>
      <c r="J294" s="68">
        <f t="shared" si="19"/>
        <v>8.6612972824145484E-3</v>
      </c>
      <c r="K294" s="69">
        <f t="shared" si="20"/>
        <v>3.199810271758545E-2</v>
      </c>
      <c r="AB294" s="58"/>
      <c r="AH294" s="46"/>
    </row>
    <row r="295" spans="1:34" x14ac:dyDescent="0.35">
      <c r="A295" s="70">
        <v>1307</v>
      </c>
      <c r="B295" s="70" t="s">
        <v>368</v>
      </c>
      <c r="C295" s="96">
        <v>1307</v>
      </c>
      <c r="D295" s="85">
        <v>1.1845818196915381E-2</v>
      </c>
      <c r="E295" s="81">
        <f t="shared" si="21"/>
        <v>4.0659404717969506E-2</v>
      </c>
      <c r="F295" s="81">
        <f t="shared" si="22"/>
        <v>4.0659399999999998E-2</v>
      </c>
      <c r="G295" s="44" t="s">
        <v>249</v>
      </c>
      <c r="H295" s="40"/>
      <c r="I295" s="40"/>
      <c r="J295" s="68">
        <f t="shared" si="19"/>
        <v>1.1845818196915381E-2</v>
      </c>
      <c r="K295" s="69">
        <f t="shared" si="20"/>
        <v>2.8813581803084617E-2</v>
      </c>
      <c r="AB295" s="58"/>
      <c r="AH295" s="46"/>
    </row>
    <row r="296" spans="1:34" x14ac:dyDescent="0.35">
      <c r="A296" s="32">
        <v>1308</v>
      </c>
      <c r="B296" s="32" t="s">
        <v>369</v>
      </c>
      <c r="C296" s="94">
        <v>1308</v>
      </c>
      <c r="D296" s="85">
        <v>6.4115358275374052E-3</v>
      </c>
      <c r="E296" s="81">
        <f t="shared" si="21"/>
        <v>4.0659404717969506E-2</v>
      </c>
      <c r="F296" s="81">
        <f t="shared" si="22"/>
        <v>4.0659399999999998E-2</v>
      </c>
      <c r="G296" s="44" t="s">
        <v>249</v>
      </c>
      <c r="H296" s="40"/>
      <c r="I296" s="40"/>
      <c r="J296" s="68">
        <f t="shared" si="19"/>
        <v>6.4115358275374052E-3</v>
      </c>
      <c r="K296" s="69">
        <f t="shared" si="20"/>
        <v>3.4247864172462596E-2</v>
      </c>
      <c r="AB296" s="58"/>
      <c r="AH296" s="46"/>
    </row>
    <row r="297" spans="1:34" x14ac:dyDescent="0.35">
      <c r="A297" s="32">
        <v>1309</v>
      </c>
      <c r="B297" s="32" t="s">
        <v>370</v>
      </c>
      <c r="C297" s="94">
        <v>1309</v>
      </c>
      <c r="D297" s="85">
        <v>8.7316735064650007E-3</v>
      </c>
      <c r="E297" s="81">
        <f t="shared" si="21"/>
        <v>4.0659404717969506E-2</v>
      </c>
      <c r="F297" s="81">
        <f t="shared" si="22"/>
        <v>4.0659399999999998E-2</v>
      </c>
      <c r="G297" s="44" t="s">
        <v>249</v>
      </c>
      <c r="H297" s="40"/>
      <c r="I297" s="40"/>
      <c r="J297" s="68">
        <f t="shared" si="19"/>
        <v>8.7316735064650007E-3</v>
      </c>
      <c r="K297" s="69">
        <f t="shared" si="20"/>
        <v>3.1927726493534994E-2</v>
      </c>
      <c r="AB297" s="58"/>
      <c r="AH297" s="46"/>
    </row>
    <row r="298" spans="1:34" x14ac:dyDescent="0.35">
      <c r="A298" s="32">
        <v>1208</v>
      </c>
      <c r="B298" s="32" t="s">
        <v>371</v>
      </c>
      <c r="C298" s="94">
        <v>1208</v>
      </c>
      <c r="D298" s="85">
        <v>6.4115358275374052E-3</v>
      </c>
      <c r="E298" s="81">
        <f t="shared" si="21"/>
        <v>4.0659404717969506E-2</v>
      </c>
      <c r="F298" s="81">
        <f t="shared" si="22"/>
        <v>4.0659399999999998E-2</v>
      </c>
      <c r="G298" s="44" t="s">
        <v>249</v>
      </c>
      <c r="H298" s="40"/>
      <c r="I298" s="40"/>
      <c r="J298" s="68">
        <f t="shared" si="19"/>
        <v>6.4115358275374052E-3</v>
      </c>
      <c r="K298" s="69">
        <f t="shared" si="20"/>
        <v>3.4247864172462596E-2</v>
      </c>
      <c r="AB298" s="58"/>
      <c r="AH298" s="46"/>
    </row>
    <row r="299" spans="1:34" x14ac:dyDescent="0.35">
      <c r="A299" s="32">
        <v>1311</v>
      </c>
      <c r="B299" s="32" t="s">
        <v>372</v>
      </c>
      <c r="C299" s="94">
        <v>1311</v>
      </c>
      <c r="D299" s="85">
        <v>6.4115358275374052E-3</v>
      </c>
      <c r="E299" s="81">
        <f t="shared" si="21"/>
        <v>4.0659404717969506E-2</v>
      </c>
      <c r="F299" s="81">
        <f t="shared" si="22"/>
        <v>4.0659399999999998E-2</v>
      </c>
      <c r="G299" s="44" t="s">
        <v>249</v>
      </c>
      <c r="H299" s="40"/>
      <c r="I299" s="40"/>
      <c r="J299" s="68">
        <f t="shared" si="19"/>
        <v>6.4115358275374052E-3</v>
      </c>
      <c r="K299" s="69">
        <f t="shared" si="20"/>
        <v>3.4247864172462596E-2</v>
      </c>
      <c r="AB299" s="58"/>
      <c r="AH299" s="46"/>
    </row>
    <row r="300" spans="1:34" x14ac:dyDescent="0.35">
      <c r="A300" s="32">
        <v>1312</v>
      </c>
      <c r="B300" s="32" t="s">
        <v>373</v>
      </c>
      <c r="C300" s="94">
        <v>1312</v>
      </c>
      <c r="D300" s="85">
        <v>8.7316735064650007E-3</v>
      </c>
      <c r="E300" s="81">
        <f t="shared" si="21"/>
        <v>4.0659404717969506E-2</v>
      </c>
      <c r="F300" s="81">
        <f t="shared" si="22"/>
        <v>4.0659399999999998E-2</v>
      </c>
      <c r="G300" s="44" t="s">
        <v>249</v>
      </c>
      <c r="H300" s="40"/>
      <c r="I300" s="40"/>
      <c r="J300" s="68">
        <f t="shared" si="19"/>
        <v>8.7316735064650007E-3</v>
      </c>
      <c r="K300" s="69">
        <f t="shared" si="20"/>
        <v>3.1927726493534994E-2</v>
      </c>
      <c r="AB300" s="58"/>
      <c r="AH300" s="46"/>
    </row>
    <row r="301" spans="1:34" x14ac:dyDescent="0.35">
      <c r="A301" s="32">
        <v>1313</v>
      </c>
      <c r="B301" s="32" t="s">
        <v>374</v>
      </c>
      <c r="C301" s="94">
        <v>1313</v>
      </c>
      <c r="D301" s="85">
        <v>1.5850758613653471E-2</v>
      </c>
      <c r="E301" s="81">
        <f t="shared" si="21"/>
        <v>4.0659404717969506E-2</v>
      </c>
      <c r="F301" s="81">
        <f t="shared" si="22"/>
        <v>4.0659399999999998E-2</v>
      </c>
      <c r="G301" s="44" t="s">
        <v>249</v>
      </c>
      <c r="H301" s="40"/>
      <c r="I301" s="40"/>
      <c r="J301" s="68">
        <f t="shared" si="19"/>
        <v>1.5850758613653471E-2</v>
      </c>
      <c r="K301" s="69">
        <f t="shared" si="20"/>
        <v>2.4808641386346527E-2</v>
      </c>
      <c r="AB301" s="58"/>
      <c r="AH301" s="46"/>
    </row>
    <row r="302" spans="1:34" x14ac:dyDescent="0.35">
      <c r="A302" s="32">
        <v>1314</v>
      </c>
      <c r="B302" s="32" t="s">
        <v>375</v>
      </c>
      <c r="C302" s="94">
        <v>1314</v>
      </c>
      <c r="D302" s="85">
        <v>2.182878454284377E-2</v>
      </c>
      <c r="E302" s="81">
        <f t="shared" si="21"/>
        <v>4.5686761476591141E-2</v>
      </c>
      <c r="F302" s="81">
        <f t="shared" si="22"/>
        <v>4.568676E-2</v>
      </c>
      <c r="G302" s="44" t="s">
        <v>249</v>
      </c>
      <c r="H302" s="40"/>
      <c r="I302" s="40"/>
      <c r="J302" s="68">
        <f t="shared" si="19"/>
        <v>2.182878454284377E-2</v>
      </c>
      <c r="K302" s="69">
        <f t="shared" si="20"/>
        <v>2.385797545715623E-2</v>
      </c>
      <c r="AB302" s="58"/>
      <c r="AH302" s="46"/>
    </row>
    <row r="303" spans="1:34" x14ac:dyDescent="0.35">
      <c r="A303" s="87">
        <v>1315</v>
      </c>
      <c r="B303" s="32" t="s">
        <v>376</v>
      </c>
      <c r="C303" s="97">
        <v>1315</v>
      </c>
      <c r="D303" s="85">
        <v>1.121030146269293E-2</v>
      </c>
      <c r="E303" s="81">
        <f t="shared" si="21"/>
        <v>4.0659404717969506E-2</v>
      </c>
      <c r="F303" s="81">
        <f t="shared" si="22"/>
        <v>4.0659399999999998E-2</v>
      </c>
      <c r="G303" s="44" t="s">
        <v>249</v>
      </c>
      <c r="H303" s="40"/>
      <c r="I303" s="40"/>
      <c r="J303" s="68">
        <f t="shared" si="19"/>
        <v>1.121030146269293E-2</v>
      </c>
      <c r="K303" s="69">
        <f t="shared" si="20"/>
        <v>2.9449098537307067E-2</v>
      </c>
      <c r="AB303" s="58"/>
      <c r="AH303" s="46"/>
    </row>
    <row r="304" spans="1:34" x14ac:dyDescent="0.35">
      <c r="A304" s="32">
        <v>1316</v>
      </c>
      <c r="B304" s="32" t="s">
        <v>377</v>
      </c>
      <c r="C304" s="94">
        <v>1316</v>
      </c>
      <c r="D304" s="85">
        <v>8.300119417886994E-3</v>
      </c>
      <c r="E304" s="81">
        <f t="shared" si="21"/>
        <v>4.0659404717969506E-2</v>
      </c>
      <c r="F304" s="81">
        <f t="shared" si="22"/>
        <v>4.0659399999999998E-2</v>
      </c>
      <c r="G304" s="44" t="s">
        <v>249</v>
      </c>
      <c r="H304" s="40"/>
      <c r="I304" s="40"/>
      <c r="J304" s="68">
        <f t="shared" si="19"/>
        <v>8.300119417886994E-3</v>
      </c>
      <c r="K304" s="69">
        <f t="shared" si="20"/>
        <v>3.2359280582113001E-2</v>
      </c>
      <c r="AB304" s="58"/>
      <c r="AH304" s="46"/>
    </row>
    <row r="305" spans="1:34" x14ac:dyDescent="0.35">
      <c r="A305" s="32">
        <v>1317</v>
      </c>
      <c r="B305" s="32" t="s">
        <v>378</v>
      </c>
      <c r="C305" s="94">
        <v>1317</v>
      </c>
      <c r="D305" s="85">
        <v>6.7966935324006491E-3</v>
      </c>
      <c r="E305" s="81">
        <f t="shared" si="21"/>
        <v>4.0659404717969506E-2</v>
      </c>
      <c r="F305" s="81">
        <f t="shared" si="22"/>
        <v>4.0659399999999998E-2</v>
      </c>
      <c r="G305" s="44" t="s">
        <v>249</v>
      </c>
      <c r="H305" s="40"/>
      <c r="I305" s="40"/>
      <c r="J305" s="68">
        <f t="shared" si="19"/>
        <v>6.7966935324006491E-3</v>
      </c>
      <c r="K305" s="69">
        <f t="shared" si="20"/>
        <v>3.3862706467599347E-2</v>
      </c>
      <c r="AB305" s="58"/>
      <c r="AH305" s="46"/>
    </row>
    <row r="306" spans="1:34" x14ac:dyDescent="0.35">
      <c r="A306" s="32">
        <v>1318</v>
      </c>
      <c r="B306" s="32" t="s">
        <v>379</v>
      </c>
      <c r="C306" s="94">
        <v>1318</v>
      </c>
      <c r="D306" s="85">
        <v>9.9869695951720124E-3</v>
      </c>
      <c r="E306" s="81">
        <f t="shared" si="21"/>
        <v>4.0659404717969506E-2</v>
      </c>
      <c r="F306" s="81">
        <f t="shared" si="22"/>
        <v>4.0659399999999998E-2</v>
      </c>
      <c r="G306" s="44" t="s">
        <v>249</v>
      </c>
      <c r="H306" s="40"/>
      <c r="I306" s="40"/>
      <c r="J306" s="68">
        <f t="shared" si="19"/>
        <v>9.9869695951720124E-3</v>
      </c>
      <c r="K306" s="69">
        <f t="shared" si="20"/>
        <v>3.0672430404827984E-2</v>
      </c>
      <c r="AB306" s="58"/>
      <c r="AH306" s="46"/>
    </row>
    <row r="307" spans="1:34" x14ac:dyDescent="0.35">
      <c r="A307" s="32">
        <v>1319</v>
      </c>
      <c r="B307" s="32" t="s">
        <v>380</v>
      </c>
      <c r="C307" s="94">
        <v>1319</v>
      </c>
      <c r="D307" s="85">
        <v>1.1282604891087785E-2</v>
      </c>
      <c r="E307" s="81">
        <f t="shared" si="21"/>
        <v>4.0659404717969506E-2</v>
      </c>
      <c r="F307" s="81">
        <f t="shared" si="22"/>
        <v>4.0659399999999998E-2</v>
      </c>
      <c r="G307" s="44" t="s">
        <v>249</v>
      </c>
      <c r="H307" s="40"/>
      <c r="I307" s="40"/>
      <c r="J307" s="68">
        <f t="shared" si="19"/>
        <v>1.1282604891087785E-2</v>
      </c>
      <c r="K307" s="69">
        <f t="shared" si="20"/>
        <v>2.9376795108912213E-2</v>
      </c>
      <c r="AB307" s="58"/>
      <c r="AH307" s="46"/>
    </row>
    <row r="308" spans="1:34" x14ac:dyDescent="0.35">
      <c r="A308" s="32">
        <v>1323</v>
      </c>
      <c r="B308" s="32" t="s">
        <v>381</v>
      </c>
      <c r="C308" s="94">
        <v>1323</v>
      </c>
      <c r="D308" s="85">
        <v>1.6042054318764119E-2</v>
      </c>
      <c r="E308" s="81">
        <f t="shared" si="21"/>
        <v>4.0659404717969506E-2</v>
      </c>
      <c r="F308" s="81">
        <f t="shared" si="22"/>
        <v>4.0659399999999998E-2</v>
      </c>
      <c r="G308" s="44" t="s">
        <v>249</v>
      </c>
      <c r="H308" s="40"/>
      <c r="I308" s="40"/>
      <c r="J308" s="68">
        <f t="shared" si="19"/>
        <v>1.6042054318764119E-2</v>
      </c>
      <c r="K308" s="69">
        <f t="shared" si="20"/>
        <v>2.4617345681235879E-2</v>
      </c>
      <c r="AB308" s="58"/>
      <c r="AH308" s="46"/>
    </row>
    <row r="309" spans="1:34" x14ac:dyDescent="0.35">
      <c r="A309" s="32">
        <v>1324</v>
      </c>
      <c r="B309" s="32" t="s">
        <v>382</v>
      </c>
      <c r="C309" s="94">
        <v>1324</v>
      </c>
      <c r="D309" s="85">
        <v>9.1398274990648759E-3</v>
      </c>
      <c r="E309" s="81">
        <f t="shared" si="21"/>
        <v>4.0659404717969506E-2</v>
      </c>
      <c r="F309" s="81">
        <f t="shared" si="22"/>
        <v>4.0659399999999998E-2</v>
      </c>
      <c r="G309" s="44" t="s">
        <v>249</v>
      </c>
      <c r="H309" s="40"/>
      <c r="I309" s="40"/>
      <c r="J309" s="68">
        <f t="shared" si="19"/>
        <v>9.1398274990648759E-3</v>
      </c>
      <c r="K309" s="69">
        <f t="shared" si="20"/>
        <v>3.1519572500935122E-2</v>
      </c>
      <c r="AB309" s="58"/>
      <c r="AH309" s="46"/>
    </row>
    <row r="310" spans="1:34" x14ac:dyDescent="0.35">
      <c r="A310" s="32">
        <v>1325</v>
      </c>
      <c r="B310" s="32" t="s">
        <v>383</v>
      </c>
      <c r="C310" s="94">
        <v>1325</v>
      </c>
      <c r="D310" s="85">
        <v>7.2722459664569259E-3</v>
      </c>
      <c r="E310" s="81">
        <f t="shared" si="21"/>
        <v>4.0659404717969506E-2</v>
      </c>
      <c r="F310" s="81">
        <f t="shared" si="22"/>
        <v>4.0659399999999998E-2</v>
      </c>
      <c r="G310" s="44" t="s">
        <v>249</v>
      </c>
      <c r="H310" s="40"/>
      <c r="I310" s="40"/>
      <c r="J310" s="68">
        <f t="shared" si="19"/>
        <v>7.2722459664569259E-3</v>
      </c>
      <c r="K310" s="69">
        <f t="shared" si="20"/>
        <v>3.3387154033543073E-2</v>
      </c>
      <c r="AB310" s="58"/>
      <c r="AH310" s="46"/>
    </row>
    <row r="311" spans="1:34" x14ac:dyDescent="0.35">
      <c r="A311" s="32">
        <v>1326</v>
      </c>
      <c r="B311" s="32" t="s">
        <v>384</v>
      </c>
      <c r="C311" s="94">
        <v>1326</v>
      </c>
      <c r="D311" s="85">
        <v>1.7987899364010476E-2</v>
      </c>
      <c r="E311" s="81">
        <f t="shared" si="21"/>
        <v>4.0659404717969506E-2</v>
      </c>
      <c r="F311" s="81">
        <f t="shared" si="22"/>
        <v>4.0659399999999998E-2</v>
      </c>
      <c r="G311" s="44" t="s">
        <v>249</v>
      </c>
      <c r="H311" s="40"/>
      <c r="I311" s="40"/>
      <c r="J311" s="68">
        <f t="shared" si="19"/>
        <v>1.7987899364010476E-2</v>
      </c>
      <c r="K311" s="69">
        <f t="shared" si="20"/>
        <v>2.2671500635989522E-2</v>
      </c>
      <c r="AB311" s="58"/>
      <c r="AH311" s="46"/>
    </row>
    <row r="312" spans="1:34" x14ac:dyDescent="0.35">
      <c r="A312" s="32">
        <v>1329</v>
      </c>
      <c r="B312" s="32" t="s">
        <v>385</v>
      </c>
      <c r="C312" s="94">
        <v>1329</v>
      </c>
      <c r="D312" s="85">
        <v>0.10288405890466268</v>
      </c>
      <c r="E312" s="81">
        <f t="shared" si="21"/>
        <v>0.11227146150904946</v>
      </c>
      <c r="F312" s="81">
        <f t="shared" si="22"/>
        <v>0.11227146</v>
      </c>
      <c r="G312" s="44"/>
      <c r="H312" s="40"/>
      <c r="I312" s="40"/>
      <c r="J312" s="68">
        <f t="shared" si="19"/>
        <v>0.10288405890466268</v>
      </c>
      <c r="K312" s="69">
        <f t="shared" si="20"/>
        <v>9.3874010953373249E-3</v>
      </c>
      <c r="AB312" s="58"/>
      <c r="AH312" s="46"/>
    </row>
    <row r="313" spans="1:34" x14ac:dyDescent="0.35">
      <c r="A313" s="32">
        <v>1330</v>
      </c>
      <c r="B313" s="32" t="s">
        <v>386</v>
      </c>
      <c r="C313" s="94">
        <v>1330</v>
      </c>
      <c r="D313" s="85">
        <v>1.0125502797925448E-2</v>
      </c>
      <c r="E313" s="81">
        <f t="shared" si="21"/>
        <v>4.0659404717969506E-2</v>
      </c>
      <c r="F313" s="81">
        <f t="shared" si="22"/>
        <v>4.0659399999999998E-2</v>
      </c>
      <c r="G313" s="44" t="s">
        <v>249</v>
      </c>
      <c r="H313" s="40"/>
      <c r="I313" s="40"/>
      <c r="J313" s="68">
        <f t="shared" si="19"/>
        <v>1.0125502797925448E-2</v>
      </c>
      <c r="K313" s="69">
        <f t="shared" si="20"/>
        <v>3.0533897202074549E-2</v>
      </c>
      <c r="AB313" s="58"/>
      <c r="AH313" s="46"/>
    </row>
    <row r="314" spans="1:34" x14ac:dyDescent="0.35">
      <c r="A314" s="32">
        <v>1331</v>
      </c>
      <c r="B314" s="32" t="s">
        <v>387</v>
      </c>
      <c r="C314" s="94">
        <v>1331</v>
      </c>
      <c r="D314" s="85">
        <v>4.918114119188903E-2</v>
      </c>
      <c r="E314" s="81">
        <f t="shared" si="21"/>
        <v>5.2259651293524292E-2</v>
      </c>
      <c r="F314" s="81">
        <f t="shared" si="22"/>
        <v>5.2259649999999998E-2</v>
      </c>
      <c r="G314" s="44"/>
      <c r="H314" s="40"/>
      <c r="I314" s="40"/>
      <c r="J314" s="68">
        <f t="shared" si="19"/>
        <v>4.918114119188903E-2</v>
      </c>
      <c r="K314" s="69">
        <f t="shared" si="20"/>
        <v>3.0785088081109677E-3</v>
      </c>
      <c r="AB314" s="58"/>
      <c r="AH314" s="46"/>
    </row>
    <row r="315" spans="1:34" x14ac:dyDescent="0.35">
      <c r="A315" s="32">
        <v>1332</v>
      </c>
      <c r="B315" s="32" t="s">
        <v>388</v>
      </c>
      <c r="C315" s="94">
        <v>1332</v>
      </c>
      <c r="D315" s="84">
        <v>3.5515248116757818E-2</v>
      </c>
      <c r="E315" s="81">
        <f t="shared" si="21"/>
        <v>3.55828348612372E-2</v>
      </c>
      <c r="F315" s="81">
        <f t="shared" si="22"/>
        <v>3.5582830000000003E-2</v>
      </c>
      <c r="G315" s="44"/>
      <c r="H315" s="40"/>
      <c r="I315" s="40"/>
      <c r="J315" s="68">
        <f t="shared" si="19"/>
        <v>3.5515248116757818E-2</v>
      </c>
      <c r="K315" s="69">
        <f t="shared" si="20"/>
        <v>6.7581883242184837E-5</v>
      </c>
      <c r="L315" s="58"/>
      <c r="AB315" s="58"/>
      <c r="AH315" s="46"/>
    </row>
    <row r="316" spans="1:34" x14ac:dyDescent="0.35">
      <c r="A316" s="32">
        <v>1333</v>
      </c>
      <c r="B316" s="32" t="s">
        <v>389</v>
      </c>
      <c r="C316" s="94">
        <v>1333</v>
      </c>
      <c r="D316" s="84">
        <v>8.7316735064650007E-3</v>
      </c>
      <c r="E316" s="81">
        <f t="shared" si="21"/>
        <v>4.0659404717969506E-2</v>
      </c>
      <c r="F316" s="81">
        <f t="shared" si="22"/>
        <v>4.0659399999999998E-2</v>
      </c>
      <c r="G316" s="44" t="s">
        <v>249</v>
      </c>
      <c r="H316" s="40"/>
      <c r="I316" s="40"/>
      <c r="J316" s="68">
        <f t="shared" si="19"/>
        <v>8.7316735064650007E-3</v>
      </c>
      <c r="K316" s="69">
        <f t="shared" si="20"/>
        <v>3.1927726493534994E-2</v>
      </c>
      <c r="AB316" s="58"/>
      <c r="AH316" s="46"/>
    </row>
    <row r="317" spans="1:34" x14ac:dyDescent="0.35">
      <c r="A317" s="32">
        <v>1334</v>
      </c>
      <c r="B317" s="32" t="s">
        <v>390</v>
      </c>
      <c r="C317" s="94">
        <v>1334</v>
      </c>
      <c r="D317" s="84">
        <v>1.0029348851737821E-2</v>
      </c>
      <c r="E317" s="81">
        <f t="shared" si="21"/>
        <v>4.0659404717969506E-2</v>
      </c>
      <c r="F317" s="81">
        <f t="shared" si="22"/>
        <v>4.0659399999999998E-2</v>
      </c>
      <c r="G317" s="44" t="s">
        <v>249</v>
      </c>
      <c r="H317" s="40"/>
      <c r="I317" s="40"/>
      <c r="J317" s="68">
        <f t="shared" si="19"/>
        <v>1.0029348851737821E-2</v>
      </c>
      <c r="K317" s="69">
        <f t="shared" si="20"/>
        <v>3.0630051148262179E-2</v>
      </c>
      <c r="AB317" s="58"/>
      <c r="AH317" s="46"/>
    </row>
    <row r="318" spans="1:34" x14ac:dyDescent="0.35">
      <c r="A318" s="32">
        <v>1335</v>
      </c>
      <c r="B318" s="32" t="s">
        <v>391</v>
      </c>
      <c r="C318" s="94">
        <v>1335</v>
      </c>
      <c r="D318" s="84">
        <v>8.7316735064650007E-3</v>
      </c>
      <c r="E318" s="81">
        <f t="shared" si="21"/>
        <v>4.0659404717969506E-2</v>
      </c>
      <c r="F318" s="81">
        <f t="shared" si="22"/>
        <v>4.0659399999999998E-2</v>
      </c>
      <c r="G318" s="44" t="s">
        <v>249</v>
      </c>
      <c r="H318" s="40"/>
      <c r="I318" s="40"/>
      <c r="J318" s="68">
        <f t="shared" si="19"/>
        <v>8.7316735064650007E-3</v>
      </c>
      <c r="K318" s="69">
        <f t="shared" si="20"/>
        <v>3.1927726493534994E-2</v>
      </c>
      <c r="AB318" s="58"/>
      <c r="AH318" s="46"/>
    </row>
    <row r="319" spans="1:34" x14ac:dyDescent="0.35">
      <c r="A319" s="32">
        <v>1336</v>
      </c>
      <c r="B319" s="32" t="s">
        <v>392</v>
      </c>
      <c r="C319" s="94">
        <v>1336</v>
      </c>
      <c r="D319" s="84">
        <v>3.5515248116757818E-2</v>
      </c>
      <c r="E319" s="81">
        <f t="shared" si="21"/>
        <v>3.55828348612372E-2</v>
      </c>
      <c r="F319" s="81">
        <f t="shared" si="22"/>
        <v>3.5582830000000003E-2</v>
      </c>
      <c r="G319" s="44"/>
      <c r="H319" s="40"/>
      <c r="I319" s="40"/>
      <c r="J319" s="68">
        <f t="shared" si="19"/>
        <v>3.5515248116757818E-2</v>
      </c>
      <c r="K319" s="69">
        <f t="shared" si="20"/>
        <v>6.7581883242184837E-5</v>
      </c>
      <c r="AB319" s="58"/>
      <c r="AH319" s="46"/>
    </row>
    <row r="320" spans="1:34" x14ac:dyDescent="0.35">
      <c r="A320" s="32">
        <v>1337</v>
      </c>
      <c r="B320" s="32" t="s">
        <v>393</v>
      </c>
      <c r="C320" s="94">
        <v>1337</v>
      </c>
      <c r="D320" s="84">
        <v>3.5515248116757818E-2</v>
      </c>
      <c r="E320" s="81">
        <f t="shared" si="21"/>
        <v>3.55828348612372E-2</v>
      </c>
      <c r="F320" s="81">
        <f t="shared" si="22"/>
        <v>3.5582830000000003E-2</v>
      </c>
      <c r="G320" s="44"/>
      <c r="H320" s="40"/>
      <c r="I320" s="40"/>
      <c r="J320" s="68">
        <f t="shared" si="19"/>
        <v>3.5515248116757818E-2</v>
      </c>
      <c r="K320" s="69">
        <f t="shared" si="20"/>
        <v>6.7581883242184837E-5</v>
      </c>
      <c r="AB320" s="58"/>
      <c r="AH320" s="46"/>
    </row>
    <row r="321" spans="1:34" x14ac:dyDescent="0.35">
      <c r="A321" s="32">
        <v>1338</v>
      </c>
      <c r="B321" s="32" t="s">
        <v>394</v>
      </c>
      <c r="C321" s="94">
        <v>1338</v>
      </c>
      <c r="D321" s="84">
        <v>3.5515248116757818E-2</v>
      </c>
      <c r="E321" s="81">
        <f t="shared" si="21"/>
        <v>3.55828348612372E-2</v>
      </c>
      <c r="F321" s="81">
        <f t="shared" si="22"/>
        <v>3.5582830000000003E-2</v>
      </c>
      <c r="G321" s="44"/>
      <c r="H321" s="40"/>
      <c r="I321" s="40"/>
      <c r="J321" s="68">
        <f t="shared" ref="J321:J383" si="23">+D321</f>
        <v>3.5515248116757818E-2</v>
      </c>
      <c r="K321" s="69">
        <f t="shared" ref="K321:K383" si="24">F321-J321</f>
        <v>6.7581883242184837E-5</v>
      </c>
      <c r="AB321" s="58"/>
      <c r="AH321" s="46"/>
    </row>
    <row r="322" spans="1:34" x14ac:dyDescent="0.35">
      <c r="A322" s="32">
        <v>768</v>
      </c>
      <c r="B322" s="32" t="s">
        <v>395</v>
      </c>
      <c r="C322" s="94">
        <v>768</v>
      </c>
      <c r="D322" s="84">
        <v>3.5515248116757818E-2</v>
      </c>
      <c r="E322" s="81">
        <f t="shared" si="21"/>
        <v>3.55828348612372E-2</v>
      </c>
      <c r="F322" s="81">
        <f t="shared" si="22"/>
        <v>3.5582830000000003E-2</v>
      </c>
      <c r="G322" s="44"/>
      <c r="H322" s="40"/>
      <c r="I322" s="40"/>
      <c r="J322" s="68">
        <f t="shared" si="23"/>
        <v>3.5515248116757818E-2</v>
      </c>
      <c r="K322" s="69">
        <f t="shared" si="24"/>
        <v>6.7581883242184837E-5</v>
      </c>
      <c r="AB322" s="58"/>
      <c r="AH322" s="46"/>
    </row>
    <row r="323" spans="1:34" x14ac:dyDescent="0.35">
      <c r="A323" s="32">
        <v>1340</v>
      </c>
      <c r="B323" s="32" t="s">
        <v>396</v>
      </c>
      <c r="C323" s="94">
        <v>1340</v>
      </c>
      <c r="D323" s="84">
        <v>9.6236547414775848E-3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4.0659404717969506E-2</v>
      </c>
      <c r="F323" s="81">
        <f t="shared" ref="F323:F386" si="26">ROUND(E323,8)</f>
        <v>4.0659399999999998E-2</v>
      </c>
      <c r="G323" s="44" t="s">
        <v>249</v>
      </c>
      <c r="H323" s="40"/>
      <c r="I323" s="40"/>
      <c r="J323" s="68">
        <f t="shared" si="23"/>
        <v>9.6236547414775848E-3</v>
      </c>
      <c r="K323" s="69">
        <f t="shared" si="24"/>
        <v>3.1035745258522415E-2</v>
      </c>
      <c r="AB323" s="58"/>
      <c r="AH323" s="46"/>
    </row>
    <row r="324" spans="1:34" x14ac:dyDescent="0.35">
      <c r="A324" s="32">
        <v>1341</v>
      </c>
      <c r="B324" s="32" t="s">
        <v>397</v>
      </c>
      <c r="C324" s="94">
        <v>1341</v>
      </c>
      <c r="D324" s="84">
        <v>7.7855412799074555E-2</v>
      </c>
      <c r="E324" s="81">
        <f t="shared" si="25"/>
        <v>8.6866486638763743E-2</v>
      </c>
      <c r="F324" s="81">
        <f t="shared" si="26"/>
        <v>8.6866490000000005E-2</v>
      </c>
      <c r="G324" s="44"/>
      <c r="H324" s="40"/>
      <c r="I324" s="40"/>
      <c r="J324" s="68">
        <f t="shared" si="23"/>
        <v>7.7855412799074555E-2</v>
      </c>
      <c r="K324" s="69">
        <f t="shared" si="24"/>
        <v>9.0110772009254492E-3</v>
      </c>
      <c r="AB324" s="58"/>
      <c r="AH324" s="46"/>
    </row>
    <row r="325" spans="1:34" x14ac:dyDescent="0.35">
      <c r="A325" s="32">
        <v>1197</v>
      </c>
      <c r="B325" s="32" t="s">
        <v>398</v>
      </c>
      <c r="C325" s="94">
        <v>1197</v>
      </c>
      <c r="D325" s="84">
        <v>6.4115358275374052E-3</v>
      </c>
      <c r="E325" s="81">
        <f t="shared" si="25"/>
        <v>4.0659404717969506E-2</v>
      </c>
      <c r="F325" s="81">
        <f t="shared" si="26"/>
        <v>4.0659399999999998E-2</v>
      </c>
      <c r="G325" s="44" t="s">
        <v>249</v>
      </c>
      <c r="H325" s="40"/>
      <c r="I325" s="40"/>
      <c r="J325" s="68">
        <f t="shared" si="23"/>
        <v>6.4115358275374052E-3</v>
      </c>
      <c r="K325" s="69">
        <f t="shared" si="24"/>
        <v>3.4247864172462596E-2</v>
      </c>
      <c r="AB325" s="58"/>
      <c r="AH325" s="46"/>
    </row>
    <row r="326" spans="1:34" x14ac:dyDescent="0.35">
      <c r="A326" s="32">
        <v>1198</v>
      </c>
      <c r="B326" s="32" t="s">
        <v>399</v>
      </c>
      <c r="C326" s="94">
        <v>1198</v>
      </c>
      <c r="D326" s="84">
        <v>6.4115358275374052E-3</v>
      </c>
      <c r="E326" s="81">
        <f t="shared" si="25"/>
        <v>4.0659404717969506E-2</v>
      </c>
      <c r="F326" s="81">
        <f t="shared" si="26"/>
        <v>4.0659399999999998E-2</v>
      </c>
      <c r="G326" s="44" t="s">
        <v>249</v>
      </c>
      <c r="H326" s="40"/>
      <c r="I326" s="40"/>
      <c r="J326" s="68">
        <f t="shared" si="23"/>
        <v>6.4115358275374052E-3</v>
      </c>
      <c r="K326" s="69">
        <f t="shared" si="24"/>
        <v>3.4247864172462596E-2</v>
      </c>
      <c r="AB326" s="58"/>
      <c r="AH326" s="46"/>
    </row>
    <row r="327" spans="1:34" x14ac:dyDescent="0.35">
      <c r="A327" s="32">
        <v>1199</v>
      </c>
      <c r="B327" s="32" t="s">
        <v>400</v>
      </c>
      <c r="C327" s="94">
        <v>1199</v>
      </c>
      <c r="D327" s="84">
        <v>6.4115358275374052E-3</v>
      </c>
      <c r="E327" s="81">
        <f t="shared" si="25"/>
        <v>4.0659404717969506E-2</v>
      </c>
      <c r="F327" s="81">
        <f t="shared" si="26"/>
        <v>4.0659399999999998E-2</v>
      </c>
      <c r="G327" s="44" t="s">
        <v>249</v>
      </c>
      <c r="H327" s="40"/>
      <c r="I327" s="40"/>
      <c r="J327" s="68">
        <f t="shared" si="23"/>
        <v>6.4115358275374052E-3</v>
      </c>
      <c r="K327" s="69">
        <f t="shared" si="24"/>
        <v>3.4247864172462596E-2</v>
      </c>
      <c r="AB327" s="58"/>
      <c r="AH327" s="46"/>
    </row>
    <row r="328" spans="1:34" x14ac:dyDescent="0.35">
      <c r="A328" s="32">
        <v>1342</v>
      </c>
      <c r="B328" s="32" t="s">
        <v>401</v>
      </c>
      <c r="C328" s="94">
        <v>1342</v>
      </c>
      <c r="D328" s="84">
        <v>2.0538085237897526E-2</v>
      </c>
      <c r="E328" s="81">
        <f t="shared" si="25"/>
        <v>3.55828348612372E-2</v>
      </c>
      <c r="F328" s="81">
        <f t="shared" si="26"/>
        <v>3.5582830000000003E-2</v>
      </c>
      <c r="G328" s="44"/>
      <c r="H328" s="40"/>
      <c r="I328" s="40"/>
      <c r="J328" s="68">
        <f t="shared" si="23"/>
        <v>2.0538085237897526E-2</v>
      </c>
      <c r="K328" s="69">
        <f t="shared" si="24"/>
        <v>1.5044744762102477E-2</v>
      </c>
      <c r="AB328" s="58"/>
      <c r="AH328" s="46"/>
    </row>
    <row r="329" spans="1:34" x14ac:dyDescent="0.35">
      <c r="A329" s="32">
        <v>1343</v>
      </c>
      <c r="B329" s="32" t="s">
        <v>402</v>
      </c>
      <c r="C329" s="94">
        <v>1343</v>
      </c>
      <c r="D329" s="84">
        <v>6.7905686278905853E-3</v>
      </c>
      <c r="E329" s="81">
        <f t="shared" si="25"/>
        <v>4.0659404717969506E-2</v>
      </c>
      <c r="F329" s="81">
        <f t="shared" si="26"/>
        <v>4.0659399999999998E-2</v>
      </c>
      <c r="G329" s="44" t="s">
        <v>249</v>
      </c>
      <c r="H329" s="40"/>
      <c r="I329" s="40"/>
      <c r="J329" s="68">
        <f t="shared" si="23"/>
        <v>6.7905686278905853E-3</v>
      </c>
      <c r="K329" s="69">
        <f t="shared" si="24"/>
        <v>3.3868831372109415E-2</v>
      </c>
      <c r="AB329" s="58"/>
      <c r="AH329" s="46"/>
    </row>
    <row r="330" spans="1:34" x14ac:dyDescent="0.35">
      <c r="A330" s="32">
        <v>133</v>
      </c>
      <c r="B330" s="32" t="s">
        <v>403</v>
      </c>
      <c r="C330" s="94">
        <v>133</v>
      </c>
      <c r="D330" s="84">
        <v>0.18930068934414754</v>
      </c>
      <c r="E330" s="81">
        <f t="shared" si="25"/>
        <v>0.19949328670760885</v>
      </c>
      <c r="F330" s="81">
        <f t="shared" si="26"/>
        <v>0.19949328999999999</v>
      </c>
      <c r="G330" s="44"/>
      <c r="H330" s="40"/>
      <c r="I330" s="40"/>
      <c r="J330" s="68">
        <f t="shared" si="23"/>
        <v>0.18930068934414754</v>
      </c>
      <c r="K330" s="69">
        <f t="shared" si="24"/>
        <v>1.0192600655852452E-2</v>
      </c>
      <c r="AB330" s="58"/>
      <c r="AH330" s="46"/>
    </row>
    <row r="331" spans="1:34" x14ac:dyDescent="0.35">
      <c r="A331" s="32">
        <v>25</v>
      </c>
      <c r="B331" s="32" t="s">
        <v>404</v>
      </c>
      <c r="C331" s="94">
        <v>25</v>
      </c>
      <c r="D331" s="84">
        <v>3.0302449731208915E-2</v>
      </c>
      <c r="E331" s="81">
        <f t="shared" si="25"/>
        <v>4.5686761476591141E-2</v>
      </c>
      <c r="F331" s="81">
        <f t="shared" si="26"/>
        <v>4.568676E-2</v>
      </c>
      <c r="G331" s="44" t="s">
        <v>249</v>
      </c>
      <c r="H331" s="40"/>
      <c r="I331" s="40"/>
      <c r="J331" s="68">
        <f t="shared" si="23"/>
        <v>3.0302449731208915E-2</v>
      </c>
      <c r="K331" s="69">
        <f t="shared" si="24"/>
        <v>1.5384310268791085E-2</v>
      </c>
      <c r="AB331" s="58"/>
      <c r="AH331" s="46"/>
    </row>
    <row r="332" spans="1:34" x14ac:dyDescent="0.35">
      <c r="A332" s="32">
        <v>30</v>
      </c>
      <c r="B332" s="32" t="s">
        <v>405</v>
      </c>
      <c r="C332" s="94">
        <v>30</v>
      </c>
      <c r="D332" s="84">
        <v>5.6485630001974506E-2</v>
      </c>
      <c r="E332" s="81">
        <f t="shared" si="25"/>
        <v>6.0534230970095318E-2</v>
      </c>
      <c r="F332" s="81">
        <f t="shared" si="26"/>
        <v>6.0534230000000001E-2</v>
      </c>
      <c r="G332" s="44"/>
      <c r="H332" s="40"/>
      <c r="I332" s="40"/>
      <c r="J332" s="68">
        <f t="shared" si="23"/>
        <v>5.6485630001974506E-2</v>
      </c>
      <c r="K332" s="69">
        <f t="shared" si="24"/>
        <v>4.0485999980254955E-3</v>
      </c>
      <c r="AB332" s="58"/>
      <c r="AH332" s="46"/>
    </row>
    <row r="333" spans="1:34" x14ac:dyDescent="0.35">
      <c r="A333" s="32">
        <v>45</v>
      </c>
      <c r="B333" s="32" t="s">
        <v>406</v>
      </c>
      <c r="C333" s="94">
        <v>45</v>
      </c>
      <c r="D333" s="84">
        <v>0.24037474516559562</v>
      </c>
      <c r="E333" s="81">
        <f t="shared" si="25"/>
        <v>0.25056734252905694</v>
      </c>
      <c r="F333" s="81">
        <f t="shared" si="26"/>
        <v>0.25056734000000003</v>
      </c>
      <c r="G333" s="44"/>
      <c r="H333" s="40"/>
      <c r="I333" s="40"/>
      <c r="J333" s="68">
        <f t="shared" si="23"/>
        <v>0.24037474516559562</v>
      </c>
      <c r="K333" s="69">
        <f t="shared" si="24"/>
        <v>1.0192594834404406E-2</v>
      </c>
      <c r="AB333" s="58"/>
      <c r="AH333" s="46"/>
    </row>
    <row r="334" spans="1:34" x14ac:dyDescent="0.35">
      <c r="A334" s="32">
        <v>80</v>
      </c>
      <c r="B334" s="32" t="s">
        <v>407</v>
      </c>
      <c r="C334" s="94">
        <v>80</v>
      </c>
      <c r="D334" s="84">
        <v>2.8595023872225053E-2</v>
      </c>
      <c r="E334" s="81">
        <f t="shared" si="25"/>
        <v>4.5686761476591141E-2</v>
      </c>
      <c r="F334" s="81">
        <f t="shared" si="26"/>
        <v>4.568676E-2</v>
      </c>
      <c r="G334" s="44" t="s">
        <v>249</v>
      </c>
      <c r="H334" s="40"/>
      <c r="I334" s="40"/>
      <c r="J334" s="68">
        <f t="shared" si="23"/>
        <v>2.8595023872225053E-2</v>
      </c>
      <c r="K334" s="69">
        <f t="shared" si="24"/>
        <v>1.7091736127774947E-2</v>
      </c>
      <c r="AB334" s="58"/>
      <c r="AH334" s="46"/>
    </row>
    <row r="335" spans="1:34" x14ac:dyDescent="0.35">
      <c r="A335" s="32">
        <v>103</v>
      </c>
      <c r="B335" s="32" t="s">
        <v>408</v>
      </c>
      <c r="C335" s="94">
        <v>103</v>
      </c>
      <c r="D335" s="84">
        <v>9.6236547414775848E-3</v>
      </c>
      <c r="E335" s="81">
        <f t="shared" si="25"/>
        <v>4.0659404717969506E-2</v>
      </c>
      <c r="F335" s="81">
        <f t="shared" si="26"/>
        <v>4.0659399999999998E-2</v>
      </c>
      <c r="G335" s="44" t="s">
        <v>249</v>
      </c>
      <c r="H335" s="40"/>
      <c r="I335" s="40"/>
      <c r="J335" s="68">
        <f t="shared" si="23"/>
        <v>9.6236547414775848E-3</v>
      </c>
      <c r="K335" s="69">
        <f t="shared" si="24"/>
        <v>3.1035745258522415E-2</v>
      </c>
      <c r="AB335" s="58"/>
      <c r="AH335" s="46"/>
    </row>
    <row r="336" spans="1:34" x14ac:dyDescent="0.35">
      <c r="A336" s="32">
        <v>87</v>
      </c>
      <c r="B336" s="32" t="s">
        <v>409</v>
      </c>
      <c r="C336" s="94">
        <v>87</v>
      </c>
      <c r="D336" s="84">
        <v>3.0302449731208915E-2</v>
      </c>
      <c r="E336" s="81">
        <f t="shared" si="25"/>
        <v>4.5686761476591141E-2</v>
      </c>
      <c r="F336" s="81">
        <f t="shared" si="26"/>
        <v>4.568676E-2</v>
      </c>
      <c r="G336" s="44" t="s">
        <v>249</v>
      </c>
      <c r="H336" s="40"/>
      <c r="I336" s="40"/>
      <c r="J336" s="68">
        <f t="shared" si="23"/>
        <v>3.0302449731208915E-2</v>
      </c>
      <c r="K336" s="69">
        <f t="shared" si="24"/>
        <v>1.5384310268791085E-2</v>
      </c>
      <c r="AB336" s="58"/>
      <c r="AH336" s="46"/>
    </row>
    <row r="337" spans="1:34" x14ac:dyDescent="0.35">
      <c r="A337" s="32">
        <v>149</v>
      </c>
      <c r="B337" s="32" t="s">
        <v>410</v>
      </c>
      <c r="C337" s="94">
        <v>149</v>
      </c>
      <c r="D337" s="84">
        <v>1.0525309660612251E-2</v>
      </c>
      <c r="E337" s="81">
        <f t="shared" si="25"/>
        <v>4.0659404717969506E-2</v>
      </c>
      <c r="F337" s="81">
        <f t="shared" si="26"/>
        <v>4.0659399999999998E-2</v>
      </c>
      <c r="G337" s="44" t="s">
        <v>249</v>
      </c>
      <c r="H337" s="40"/>
      <c r="I337" s="40"/>
      <c r="J337" s="68">
        <f t="shared" si="23"/>
        <v>1.0525309660612251E-2</v>
      </c>
      <c r="K337" s="69">
        <f t="shared" si="24"/>
        <v>3.0134090339387749E-2</v>
      </c>
      <c r="AB337" s="58"/>
      <c r="AH337" s="46"/>
    </row>
    <row r="338" spans="1:34" x14ac:dyDescent="0.35">
      <c r="A338" s="32">
        <v>197</v>
      </c>
      <c r="B338" s="90" t="s">
        <v>570</v>
      </c>
      <c r="C338" s="94">
        <v>197</v>
      </c>
      <c r="D338" s="84">
        <v>0.14357713529955904</v>
      </c>
      <c r="E338" s="81">
        <f t="shared" si="25"/>
        <v>0.15376973266302035</v>
      </c>
      <c r="F338" s="81">
        <f t="shared" si="26"/>
        <v>0.15376972999999999</v>
      </c>
      <c r="G338" s="44"/>
      <c r="H338" s="40"/>
      <c r="I338" s="40"/>
      <c r="J338" s="68">
        <f t="shared" si="23"/>
        <v>0.14357713529955904</v>
      </c>
      <c r="K338" s="69">
        <f t="shared" si="24"/>
        <v>1.0192594700440955E-2</v>
      </c>
      <c r="AB338" s="58"/>
      <c r="AH338" s="46"/>
    </row>
    <row r="339" spans="1:34" x14ac:dyDescent="0.35">
      <c r="A339" s="32">
        <v>202</v>
      </c>
      <c r="B339" s="32" t="s">
        <v>411</v>
      </c>
      <c r="C339" s="94">
        <v>202</v>
      </c>
      <c r="D339" s="84">
        <v>4.588805253623425E-2</v>
      </c>
      <c r="E339" s="81">
        <f t="shared" si="25"/>
        <v>5.2259651293524292E-2</v>
      </c>
      <c r="F339" s="81">
        <f t="shared" si="26"/>
        <v>5.2259649999999998E-2</v>
      </c>
      <c r="G339" s="44"/>
      <c r="H339" s="40"/>
      <c r="I339" s="40"/>
      <c r="J339" s="68">
        <f t="shared" si="23"/>
        <v>4.588805253623425E-2</v>
      </c>
      <c r="K339" s="69">
        <f t="shared" si="24"/>
        <v>6.3715974637657477E-3</v>
      </c>
      <c r="AB339" s="58"/>
      <c r="AH339" s="46"/>
    </row>
    <row r="340" spans="1:34" x14ac:dyDescent="0.35">
      <c r="A340" s="32">
        <v>204</v>
      </c>
      <c r="B340" s="32" t="s">
        <v>412</v>
      </c>
      <c r="C340" s="94">
        <v>204</v>
      </c>
      <c r="D340" s="84">
        <v>4.588805253623425E-2</v>
      </c>
      <c r="E340" s="81">
        <f t="shared" si="25"/>
        <v>5.2259651293524292E-2</v>
      </c>
      <c r="F340" s="81">
        <f t="shared" si="26"/>
        <v>5.2259649999999998E-2</v>
      </c>
      <c r="G340" s="44"/>
      <c r="H340" s="40"/>
      <c r="I340" s="40"/>
      <c r="J340" s="68">
        <f t="shared" si="23"/>
        <v>4.588805253623425E-2</v>
      </c>
      <c r="K340" s="69">
        <f t="shared" si="24"/>
        <v>6.3715974637657477E-3</v>
      </c>
      <c r="AB340" s="58"/>
      <c r="AH340" s="46"/>
    </row>
    <row r="341" spans="1:34" x14ac:dyDescent="0.35">
      <c r="A341" s="32">
        <v>270</v>
      </c>
      <c r="B341" s="32" t="s">
        <v>413</v>
      </c>
      <c r="C341" s="94">
        <v>270</v>
      </c>
      <c r="D341" s="84">
        <v>1.2873888855689485E-2</v>
      </c>
      <c r="E341" s="81">
        <f t="shared" si="25"/>
        <v>4.0659404717969506E-2</v>
      </c>
      <c r="F341" s="81">
        <f t="shared" si="26"/>
        <v>4.0659399999999998E-2</v>
      </c>
      <c r="G341" s="44" t="s">
        <v>249</v>
      </c>
      <c r="H341" s="40"/>
      <c r="I341" s="40"/>
      <c r="J341" s="68">
        <f t="shared" si="23"/>
        <v>1.2873888855689485E-2</v>
      </c>
      <c r="K341" s="69">
        <f t="shared" si="24"/>
        <v>2.7785511144310514E-2</v>
      </c>
      <c r="AB341" s="58"/>
      <c r="AH341" s="46"/>
    </row>
    <row r="342" spans="1:34" x14ac:dyDescent="0.35">
      <c r="A342" s="32">
        <v>288</v>
      </c>
      <c r="B342" s="32" t="s">
        <v>414</v>
      </c>
      <c r="C342" s="94">
        <v>288</v>
      </c>
      <c r="D342" s="84">
        <v>4.0190491600146733E-2</v>
      </c>
      <c r="E342" s="81">
        <f t="shared" si="25"/>
        <v>4.0659404717969506E-2</v>
      </c>
      <c r="F342" s="81">
        <f t="shared" si="26"/>
        <v>4.0659399999999998E-2</v>
      </c>
      <c r="G342" s="101"/>
      <c r="H342" s="40"/>
      <c r="I342" s="40"/>
      <c r="J342" s="68">
        <f t="shared" si="23"/>
        <v>4.0190491600146733E-2</v>
      </c>
      <c r="K342" s="69">
        <f t="shared" si="24"/>
        <v>4.689083998532656E-4</v>
      </c>
      <c r="AB342" s="58"/>
      <c r="AH342" s="46"/>
    </row>
    <row r="343" spans="1:34" x14ac:dyDescent="0.35">
      <c r="A343" s="32">
        <v>289</v>
      </c>
      <c r="B343" s="32" t="s">
        <v>415</v>
      </c>
      <c r="C343" s="94">
        <v>289</v>
      </c>
      <c r="D343" s="84">
        <v>4.0190491600146733E-2</v>
      </c>
      <c r="E343" s="81">
        <f t="shared" si="25"/>
        <v>4.0659404717969506E-2</v>
      </c>
      <c r="F343" s="81">
        <f t="shared" si="26"/>
        <v>4.0659399999999998E-2</v>
      </c>
      <c r="G343" s="101"/>
      <c r="H343" s="40"/>
      <c r="I343" s="40"/>
      <c r="J343" s="68">
        <f t="shared" si="23"/>
        <v>4.0190491600146733E-2</v>
      </c>
      <c r="K343" s="69">
        <f t="shared" si="24"/>
        <v>4.689083998532656E-4</v>
      </c>
      <c r="AB343" s="58"/>
      <c r="AH343" s="46"/>
    </row>
    <row r="344" spans="1:34" x14ac:dyDescent="0.35">
      <c r="A344" s="32">
        <v>431</v>
      </c>
      <c r="B344" s="32" t="s">
        <v>416</v>
      </c>
      <c r="C344" s="94">
        <v>431</v>
      </c>
      <c r="D344" s="84">
        <v>3.0302449731208915E-2</v>
      </c>
      <c r="E344" s="81">
        <f t="shared" si="25"/>
        <v>4.5686761476591141E-2</v>
      </c>
      <c r="F344" s="81">
        <f t="shared" si="26"/>
        <v>4.568676E-2</v>
      </c>
      <c r="G344" s="44" t="s">
        <v>249</v>
      </c>
      <c r="H344" s="40"/>
      <c r="I344" s="40"/>
      <c r="J344" s="68">
        <f t="shared" si="23"/>
        <v>3.0302449731208915E-2</v>
      </c>
      <c r="K344" s="69">
        <f t="shared" si="24"/>
        <v>1.5384310268791085E-2</v>
      </c>
      <c r="AB344" s="58"/>
      <c r="AH344" s="46"/>
    </row>
    <row r="345" spans="1:34" x14ac:dyDescent="0.35">
      <c r="A345" s="32">
        <v>754</v>
      </c>
      <c r="B345" s="32" t="s">
        <v>417</v>
      </c>
      <c r="C345" s="94">
        <v>754</v>
      </c>
      <c r="D345" s="84">
        <v>1.568833785266547E-2</v>
      </c>
      <c r="E345" s="81">
        <f t="shared" si="25"/>
        <v>2.0538085237897526E-2</v>
      </c>
      <c r="F345" s="81">
        <f t="shared" si="26"/>
        <v>2.0538089999999998E-2</v>
      </c>
      <c r="G345" s="44"/>
      <c r="H345" s="40"/>
      <c r="I345" s="40"/>
      <c r="J345" s="68">
        <f t="shared" si="23"/>
        <v>1.568833785266547E-2</v>
      </c>
      <c r="K345" s="69">
        <f t="shared" si="24"/>
        <v>4.8497521473345288E-3</v>
      </c>
      <c r="AB345" s="58"/>
      <c r="AH345" s="46"/>
    </row>
    <row r="346" spans="1:34" x14ac:dyDescent="0.35">
      <c r="A346" s="32">
        <v>531</v>
      </c>
      <c r="B346" s="32" t="s">
        <v>418</v>
      </c>
      <c r="C346" s="94">
        <v>531</v>
      </c>
      <c r="D346" s="84">
        <v>3.0302449731208915E-2</v>
      </c>
      <c r="E346" s="81">
        <f t="shared" si="25"/>
        <v>4.5686761476591141E-2</v>
      </c>
      <c r="F346" s="81">
        <f t="shared" si="26"/>
        <v>4.568676E-2</v>
      </c>
      <c r="G346" s="44" t="s">
        <v>249</v>
      </c>
      <c r="H346" s="40"/>
      <c r="I346" s="40"/>
      <c r="J346" s="68">
        <f t="shared" si="23"/>
        <v>3.0302449731208915E-2</v>
      </c>
      <c r="K346" s="69">
        <f t="shared" si="24"/>
        <v>1.5384310268791085E-2</v>
      </c>
      <c r="AB346" s="58"/>
      <c r="AH346" s="46"/>
    </row>
    <row r="347" spans="1:34" x14ac:dyDescent="0.35">
      <c r="A347" s="32">
        <v>589</v>
      </c>
      <c r="B347" s="32" t="s">
        <v>419</v>
      </c>
      <c r="C347" s="94">
        <v>589</v>
      </c>
      <c r="D347" s="84">
        <v>8.9280642398299151E-2</v>
      </c>
      <c r="E347" s="81">
        <f t="shared" si="25"/>
        <v>0.10288405890466268</v>
      </c>
      <c r="F347" s="81">
        <f t="shared" si="26"/>
        <v>0.10288406</v>
      </c>
      <c r="G347" s="101"/>
      <c r="H347" s="40"/>
      <c r="I347" s="40"/>
      <c r="J347" s="68">
        <f t="shared" si="23"/>
        <v>8.9280642398299151E-2</v>
      </c>
      <c r="K347" s="69">
        <f t="shared" si="24"/>
        <v>1.3603417601700848E-2</v>
      </c>
      <c r="AB347" s="58"/>
      <c r="AH347" s="46"/>
    </row>
    <row r="348" spans="1:34" x14ac:dyDescent="0.35">
      <c r="A348" s="32">
        <v>731</v>
      </c>
      <c r="B348" s="32" t="s">
        <v>420</v>
      </c>
      <c r="C348" s="94">
        <v>731</v>
      </c>
      <c r="D348" s="84">
        <v>1.3603693034075484E-2</v>
      </c>
      <c r="E348" s="81">
        <f t="shared" si="25"/>
        <v>4.0659404717969506E-2</v>
      </c>
      <c r="F348" s="81">
        <f t="shared" si="26"/>
        <v>4.0659399999999998E-2</v>
      </c>
      <c r="G348" s="44" t="s">
        <v>249</v>
      </c>
      <c r="H348" s="40"/>
      <c r="I348" s="40"/>
      <c r="J348" s="68">
        <f t="shared" si="23"/>
        <v>1.3603693034075484E-2</v>
      </c>
      <c r="K348" s="69">
        <f t="shared" si="24"/>
        <v>2.7055706965924513E-2</v>
      </c>
      <c r="AB348" s="58"/>
      <c r="AH348" s="46"/>
    </row>
    <row r="349" spans="1:34" x14ac:dyDescent="0.35">
      <c r="A349" s="32">
        <v>782</v>
      </c>
      <c r="B349" s="32" t="s">
        <v>421</v>
      </c>
      <c r="C349" s="94">
        <v>782</v>
      </c>
      <c r="D349" s="84">
        <v>2.8595023872225053E-2</v>
      </c>
      <c r="E349" s="81">
        <f t="shared" si="25"/>
        <v>4.5686761476591141E-2</v>
      </c>
      <c r="F349" s="81">
        <f t="shared" si="26"/>
        <v>4.568676E-2</v>
      </c>
      <c r="G349" s="44" t="s">
        <v>249</v>
      </c>
      <c r="H349" s="40"/>
      <c r="I349" s="40"/>
      <c r="J349" s="68">
        <f t="shared" si="23"/>
        <v>2.8595023872225053E-2</v>
      </c>
      <c r="K349" s="69">
        <f t="shared" si="24"/>
        <v>1.7091736127774947E-2</v>
      </c>
      <c r="AB349" s="58"/>
      <c r="AH349" s="46"/>
    </row>
    <row r="350" spans="1:34" x14ac:dyDescent="0.35">
      <c r="A350" s="32">
        <v>903</v>
      </c>
      <c r="B350" s="32" t="s">
        <v>422</v>
      </c>
      <c r="C350" s="94">
        <v>903</v>
      </c>
      <c r="D350" s="84">
        <v>2.8595023872225053E-2</v>
      </c>
      <c r="E350" s="81">
        <f t="shared" si="25"/>
        <v>4.5686761476591141E-2</v>
      </c>
      <c r="F350" s="81">
        <f t="shared" si="26"/>
        <v>4.568676E-2</v>
      </c>
      <c r="G350" s="44" t="s">
        <v>249</v>
      </c>
      <c r="H350" s="40"/>
      <c r="I350" s="40"/>
      <c r="J350" s="68">
        <f t="shared" si="23"/>
        <v>2.8595023872225053E-2</v>
      </c>
      <c r="K350" s="69">
        <f t="shared" si="24"/>
        <v>1.7091736127774947E-2</v>
      </c>
      <c r="AB350" s="58"/>
      <c r="AH350" s="46"/>
    </row>
    <row r="351" spans="1:34" x14ac:dyDescent="0.35">
      <c r="A351" s="32">
        <v>911</v>
      </c>
      <c r="B351" s="32" t="s">
        <v>423</v>
      </c>
      <c r="C351" s="94">
        <v>911</v>
      </c>
      <c r="D351" s="84">
        <v>2.8595023872225053E-2</v>
      </c>
      <c r="E351" s="81">
        <f t="shared" si="25"/>
        <v>4.5686761476591141E-2</v>
      </c>
      <c r="F351" s="81">
        <f t="shared" si="26"/>
        <v>4.568676E-2</v>
      </c>
      <c r="G351" s="44" t="s">
        <v>249</v>
      </c>
      <c r="H351" s="40"/>
      <c r="I351" s="40"/>
      <c r="J351" s="68">
        <f t="shared" si="23"/>
        <v>2.8595023872225053E-2</v>
      </c>
      <c r="K351" s="69">
        <f t="shared" si="24"/>
        <v>1.7091736127774947E-2</v>
      </c>
      <c r="AB351" s="58"/>
      <c r="AH351" s="46"/>
    </row>
    <row r="352" spans="1:34" x14ac:dyDescent="0.35">
      <c r="A352" s="32">
        <v>912</v>
      </c>
      <c r="B352" s="32" t="s">
        <v>424</v>
      </c>
      <c r="C352" s="94">
        <v>912</v>
      </c>
      <c r="D352" s="84">
        <v>2.8595023872225053E-2</v>
      </c>
      <c r="E352" s="81">
        <f t="shared" si="25"/>
        <v>4.5686761476591141E-2</v>
      </c>
      <c r="F352" s="81">
        <f t="shared" si="26"/>
        <v>4.568676E-2</v>
      </c>
      <c r="G352" s="44" t="s">
        <v>249</v>
      </c>
      <c r="H352" s="40"/>
      <c r="I352" s="40"/>
      <c r="J352" s="68">
        <f t="shared" si="23"/>
        <v>2.8595023872225053E-2</v>
      </c>
      <c r="K352" s="69">
        <f t="shared" si="24"/>
        <v>1.7091736127774947E-2</v>
      </c>
      <c r="AB352" s="58"/>
      <c r="AH352" s="46"/>
    </row>
    <row r="353" spans="1:34" x14ac:dyDescent="0.35">
      <c r="A353" s="32">
        <v>914</v>
      </c>
      <c r="B353" s="32" t="s">
        <v>425</v>
      </c>
      <c r="C353" s="94">
        <v>914</v>
      </c>
      <c r="D353" s="84">
        <v>2.8595023872225053E-2</v>
      </c>
      <c r="E353" s="81">
        <f t="shared" si="25"/>
        <v>4.5686761476591141E-2</v>
      </c>
      <c r="F353" s="81">
        <f t="shared" si="26"/>
        <v>4.568676E-2</v>
      </c>
      <c r="G353" s="44" t="s">
        <v>249</v>
      </c>
      <c r="H353" s="40"/>
      <c r="I353" s="40"/>
      <c r="J353" s="68">
        <f t="shared" si="23"/>
        <v>2.8595023872225053E-2</v>
      </c>
      <c r="K353" s="69">
        <f t="shared" si="24"/>
        <v>1.7091736127774947E-2</v>
      </c>
      <c r="AB353" s="58"/>
      <c r="AH353" s="46"/>
    </row>
    <row r="354" spans="1:34" x14ac:dyDescent="0.35">
      <c r="A354" s="32">
        <v>915</v>
      </c>
      <c r="B354" s="32" t="s">
        <v>426</v>
      </c>
      <c r="C354" s="94">
        <v>915</v>
      </c>
      <c r="D354" s="84">
        <v>2.8595023872225053E-2</v>
      </c>
      <c r="E354" s="81">
        <f t="shared" si="25"/>
        <v>4.5686761476591141E-2</v>
      </c>
      <c r="F354" s="81">
        <f t="shared" si="26"/>
        <v>4.568676E-2</v>
      </c>
      <c r="G354" s="44" t="s">
        <v>249</v>
      </c>
      <c r="H354" s="40"/>
      <c r="I354" s="40"/>
      <c r="J354" s="68">
        <f t="shared" si="23"/>
        <v>2.8595023872225053E-2</v>
      </c>
      <c r="K354" s="69">
        <f t="shared" si="24"/>
        <v>1.7091736127774947E-2</v>
      </c>
      <c r="AB354" s="58"/>
      <c r="AH354" s="46"/>
    </row>
    <row r="355" spans="1:34" x14ac:dyDescent="0.35">
      <c r="A355" s="32">
        <v>916</v>
      </c>
      <c r="B355" s="32" t="s">
        <v>427</v>
      </c>
      <c r="C355" s="94">
        <v>916</v>
      </c>
      <c r="D355" s="84">
        <v>2.8595023872225053E-2</v>
      </c>
      <c r="E355" s="81">
        <f t="shared" si="25"/>
        <v>4.5686761476591141E-2</v>
      </c>
      <c r="F355" s="81">
        <f t="shared" si="26"/>
        <v>4.568676E-2</v>
      </c>
      <c r="G355" s="44" t="s">
        <v>249</v>
      </c>
      <c r="H355" s="40"/>
      <c r="I355" s="40"/>
      <c r="J355" s="68">
        <f t="shared" si="23"/>
        <v>2.8595023872225053E-2</v>
      </c>
      <c r="K355" s="69">
        <f t="shared" si="24"/>
        <v>1.7091736127774947E-2</v>
      </c>
      <c r="AB355" s="58"/>
      <c r="AH355" s="46"/>
    </row>
    <row r="356" spans="1:34" x14ac:dyDescent="0.35">
      <c r="A356" s="32">
        <v>918</v>
      </c>
      <c r="B356" s="32" t="s">
        <v>428</v>
      </c>
      <c r="C356" s="94">
        <v>918</v>
      </c>
      <c r="D356" s="84">
        <v>2.8595023872225053E-2</v>
      </c>
      <c r="E356" s="81">
        <f t="shared" si="25"/>
        <v>4.5686761476591141E-2</v>
      </c>
      <c r="F356" s="81">
        <f t="shared" si="26"/>
        <v>4.568676E-2</v>
      </c>
      <c r="G356" s="44" t="s">
        <v>249</v>
      </c>
      <c r="H356" s="40"/>
      <c r="I356" s="40"/>
      <c r="J356" s="68">
        <f t="shared" si="23"/>
        <v>2.8595023872225053E-2</v>
      </c>
      <c r="K356" s="69">
        <f t="shared" si="24"/>
        <v>1.7091736127774947E-2</v>
      </c>
      <c r="AB356" s="58"/>
      <c r="AH356" s="46"/>
    </row>
    <row r="357" spans="1:34" x14ac:dyDescent="0.35">
      <c r="A357" s="32">
        <v>919</v>
      </c>
      <c r="B357" s="32" t="s">
        <v>429</v>
      </c>
      <c r="C357" s="94">
        <v>919</v>
      </c>
      <c r="D357" s="84">
        <v>2.8595023872225053E-2</v>
      </c>
      <c r="E357" s="81">
        <f t="shared" si="25"/>
        <v>4.5686761476591141E-2</v>
      </c>
      <c r="F357" s="81">
        <f t="shared" si="26"/>
        <v>4.568676E-2</v>
      </c>
      <c r="G357" s="44" t="s">
        <v>249</v>
      </c>
      <c r="H357" s="40"/>
      <c r="I357" s="40"/>
      <c r="J357" s="68">
        <f t="shared" si="23"/>
        <v>2.8595023872225053E-2</v>
      </c>
      <c r="K357" s="69">
        <f t="shared" si="24"/>
        <v>1.7091736127774947E-2</v>
      </c>
      <c r="AB357" s="58"/>
      <c r="AH357" s="46"/>
    </row>
    <row r="358" spans="1:34" x14ac:dyDescent="0.35">
      <c r="A358" s="32">
        <v>922</v>
      </c>
      <c r="B358" s="32" t="s">
        <v>430</v>
      </c>
      <c r="C358" s="94">
        <v>922</v>
      </c>
      <c r="D358" s="84">
        <v>2.8595023872225053E-2</v>
      </c>
      <c r="E358" s="81">
        <f t="shared" si="25"/>
        <v>4.5686761476591141E-2</v>
      </c>
      <c r="F358" s="81">
        <f t="shared" si="26"/>
        <v>4.568676E-2</v>
      </c>
      <c r="G358" s="44" t="s">
        <v>249</v>
      </c>
      <c r="H358" s="40"/>
      <c r="I358" s="40"/>
      <c r="J358" s="68">
        <f t="shared" si="23"/>
        <v>2.8595023872225053E-2</v>
      </c>
      <c r="K358" s="69">
        <f t="shared" si="24"/>
        <v>1.7091736127774947E-2</v>
      </c>
      <c r="AB358" s="58"/>
      <c r="AH358" s="46"/>
    </row>
    <row r="359" spans="1:34" x14ac:dyDescent="0.35">
      <c r="A359" s="32">
        <v>925</v>
      </c>
      <c r="B359" s="32" t="s">
        <v>431</v>
      </c>
      <c r="C359" s="94">
        <v>925</v>
      </c>
      <c r="D359" s="84">
        <v>2.8595023872225053E-2</v>
      </c>
      <c r="E359" s="81">
        <f t="shared" si="25"/>
        <v>4.5686761476591141E-2</v>
      </c>
      <c r="F359" s="81">
        <f t="shared" si="26"/>
        <v>4.568676E-2</v>
      </c>
      <c r="G359" s="44" t="s">
        <v>249</v>
      </c>
      <c r="H359" s="40"/>
      <c r="I359" s="40"/>
      <c r="J359" s="68">
        <f t="shared" si="23"/>
        <v>2.8595023872225053E-2</v>
      </c>
      <c r="K359" s="69">
        <f t="shared" si="24"/>
        <v>1.7091736127774947E-2</v>
      </c>
      <c r="AB359" s="58"/>
      <c r="AH359" s="46"/>
    </row>
    <row r="360" spans="1:34" x14ac:dyDescent="0.35">
      <c r="A360" s="32">
        <v>930</v>
      </c>
      <c r="B360" s="32" t="s">
        <v>432</v>
      </c>
      <c r="C360" s="94">
        <v>930</v>
      </c>
      <c r="D360" s="84">
        <v>2.8595023872225053E-2</v>
      </c>
      <c r="E360" s="81">
        <f t="shared" si="25"/>
        <v>4.5686761476591141E-2</v>
      </c>
      <c r="F360" s="81">
        <f t="shared" si="26"/>
        <v>4.568676E-2</v>
      </c>
      <c r="G360" s="44" t="s">
        <v>249</v>
      </c>
      <c r="H360" s="40"/>
      <c r="I360" s="40"/>
      <c r="J360" s="68">
        <f t="shared" si="23"/>
        <v>2.8595023872225053E-2</v>
      </c>
      <c r="K360" s="69">
        <f t="shared" si="24"/>
        <v>1.7091736127774947E-2</v>
      </c>
      <c r="AB360" s="58"/>
      <c r="AH360" s="46"/>
    </row>
    <row r="361" spans="1:34" x14ac:dyDescent="0.35">
      <c r="A361" s="32">
        <v>932</v>
      </c>
      <c r="B361" s="32" t="s">
        <v>433</v>
      </c>
      <c r="C361" s="94">
        <v>932</v>
      </c>
      <c r="D361" s="84">
        <v>2.8595023872225053E-2</v>
      </c>
      <c r="E361" s="81">
        <f t="shared" si="25"/>
        <v>4.5686761476591141E-2</v>
      </c>
      <c r="F361" s="81">
        <f t="shared" si="26"/>
        <v>4.568676E-2</v>
      </c>
      <c r="G361" s="44" t="s">
        <v>249</v>
      </c>
      <c r="H361" s="40"/>
      <c r="I361" s="40"/>
      <c r="J361" s="68">
        <f t="shared" si="23"/>
        <v>2.8595023872225053E-2</v>
      </c>
      <c r="K361" s="69">
        <f t="shared" si="24"/>
        <v>1.7091736127774947E-2</v>
      </c>
      <c r="AB361" s="58"/>
      <c r="AH361" s="46"/>
    </row>
    <row r="362" spans="1:34" x14ac:dyDescent="0.35">
      <c r="A362" s="32">
        <v>938</v>
      </c>
      <c r="B362" s="32" t="s">
        <v>434</v>
      </c>
      <c r="C362" s="94">
        <v>938</v>
      </c>
      <c r="D362" s="84">
        <v>2.8595023872225053E-2</v>
      </c>
      <c r="E362" s="81">
        <f t="shared" si="25"/>
        <v>4.5686761476591141E-2</v>
      </c>
      <c r="F362" s="81">
        <f t="shared" si="26"/>
        <v>4.568676E-2</v>
      </c>
      <c r="G362" s="44" t="s">
        <v>249</v>
      </c>
      <c r="H362" s="40"/>
      <c r="I362" s="40"/>
      <c r="J362" s="68">
        <f t="shared" si="23"/>
        <v>2.8595023872225053E-2</v>
      </c>
      <c r="K362" s="69">
        <f t="shared" si="24"/>
        <v>1.7091736127774947E-2</v>
      </c>
      <c r="AB362" s="58"/>
      <c r="AH362" s="46"/>
    </row>
    <row r="363" spans="1:34" x14ac:dyDescent="0.35">
      <c r="A363" s="32">
        <v>940</v>
      </c>
      <c r="B363" s="32" t="s">
        <v>435</v>
      </c>
      <c r="C363" s="94">
        <v>940</v>
      </c>
      <c r="D363" s="84">
        <v>2.8595023872225053E-2</v>
      </c>
      <c r="E363" s="81">
        <f t="shared" si="25"/>
        <v>4.5686761476591141E-2</v>
      </c>
      <c r="F363" s="81">
        <f t="shared" si="26"/>
        <v>4.568676E-2</v>
      </c>
      <c r="G363" s="44" t="s">
        <v>249</v>
      </c>
      <c r="H363" s="40"/>
      <c r="I363" s="40"/>
      <c r="J363" s="68">
        <f t="shared" si="23"/>
        <v>2.8595023872225053E-2</v>
      </c>
      <c r="K363" s="69">
        <f t="shared" si="24"/>
        <v>1.7091736127774947E-2</v>
      </c>
      <c r="AB363" s="58"/>
      <c r="AH363" s="46"/>
    </row>
    <row r="364" spans="1:34" x14ac:dyDescent="0.35">
      <c r="A364" s="32">
        <v>944</v>
      </c>
      <c r="B364" s="32" t="s">
        <v>436</v>
      </c>
      <c r="C364" s="94">
        <v>944</v>
      </c>
      <c r="D364" s="84">
        <v>2.8595023872225053E-2</v>
      </c>
      <c r="E364" s="81">
        <f t="shared" si="25"/>
        <v>4.5686761476591141E-2</v>
      </c>
      <c r="F364" s="81">
        <f t="shared" si="26"/>
        <v>4.568676E-2</v>
      </c>
      <c r="G364" s="44" t="s">
        <v>249</v>
      </c>
      <c r="H364" s="40"/>
      <c r="I364" s="40"/>
      <c r="J364" s="68">
        <f t="shared" si="23"/>
        <v>2.8595023872225053E-2</v>
      </c>
      <c r="K364" s="69">
        <f t="shared" si="24"/>
        <v>1.7091736127774947E-2</v>
      </c>
      <c r="AB364" s="58"/>
      <c r="AH364" s="46"/>
    </row>
    <row r="365" spans="1:34" x14ac:dyDescent="0.35">
      <c r="A365" s="32">
        <v>951</v>
      </c>
      <c r="B365" s="32" t="s">
        <v>437</v>
      </c>
      <c r="C365" s="94">
        <v>951</v>
      </c>
      <c r="D365" s="84">
        <v>2.8595023872225053E-2</v>
      </c>
      <c r="E365" s="81">
        <f t="shared" si="25"/>
        <v>4.5686761476591141E-2</v>
      </c>
      <c r="F365" s="81">
        <f t="shared" si="26"/>
        <v>4.568676E-2</v>
      </c>
      <c r="G365" s="44" t="s">
        <v>249</v>
      </c>
      <c r="H365" s="40"/>
      <c r="I365" s="40"/>
      <c r="J365" s="68">
        <f t="shared" si="23"/>
        <v>2.8595023872225053E-2</v>
      </c>
      <c r="K365" s="69">
        <f t="shared" si="24"/>
        <v>1.7091736127774947E-2</v>
      </c>
      <c r="AB365" s="58"/>
      <c r="AH365" s="46"/>
    </row>
    <row r="366" spans="1:34" x14ac:dyDescent="0.35">
      <c r="A366" s="32">
        <v>952</v>
      </c>
      <c r="B366" s="32" t="s">
        <v>438</v>
      </c>
      <c r="C366" s="94">
        <v>952</v>
      </c>
      <c r="D366" s="84">
        <v>2.8595023872225053E-2</v>
      </c>
      <c r="E366" s="81">
        <f t="shared" si="25"/>
        <v>4.5686761476591141E-2</v>
      </c>
      <c r="F366" s="81">
        <f t="shared" si="26"/>
        <v>4.568676E-2</v>
      </c>
      <c r="G366" s="44" t="s">
        <v>249</v>
      </c>
      <c r="H366" s="40"/>
      <c r="I366" s="40"/>
      <c r="J366" s="68">
        <f t="shared" si="23"/>
        <v>2.8595023872225053E-2</v>
      </c>
      <c r="K366" s="69">
        <f t="shared" si="24"/>
        <v>1.7091736127774947E-2</v>
      </c>
      <c r="AB366" s="58"/>
      <c r="AH366" s="46"/>
    </row>
    <row r="367" spans="1:34" x14ac:dyDescent="0.35">
      <c r="A367" s="32">
        <v>1185</v>
      </c>
      <c r="B367" s="32" t="s">
        <v>439</v>
      </c>
      <c r="C367" s="94">
        <v>1185</v>
      </c>
      <c r="D367" s="84">
        <v>9.6236547414775848E-3</v>
      </c>
      <c r="E367" s="81">
        <f t="shared" si="25"/>
        <v>4.0659404717969506E-2</v>
      </c>
      <c r="F367" s="81">
        <f t="shared" si="26"/>
        <v>4.0659399999999998E-2</v>
      </c>
      <c r="G367" s="44" t="s">
        <v>249</v>
      </c>
      <c r="H367" s="40"/>
      <c r="I367" s="40"/>
      <c r="J367" s="68">
        <f t="shared" si="23"/>
        <v>9.6236547414775848E-3</v>
      </c>
      <c r="K367" s="69">
        <f t="shared" si="24"/>
        <v>3.1035745258522415E-2</v>
      </c>
      <c r="AB367" s="58"/>
      <c r="AH367" s="46"/>
    </row>
    <row r="368" spans="1:34" x14ac:dyDescent="0.35">
      <c r="A368" s="32">
        <v>1200</v>
      </c>
      <c r="B368" s="32" t="s">
        <v>440</v>
      </c>
      <c r="C368" s="94">
        <v>1200</v>
      </c>
      <c r="D368" s="84">
        <v>9.6236547414775848E-3</v>
      </c>
      <c r="E368" s="81">
        <f t="shared" si="25"/>
        <v>4.0659404717969506E-2</v>
      </c>
      <c r="F368" s="81">
        <f t="shared" si="26"/>
        <v>4.0659399999999998E-2</v>
      </c>
      <c r="G368" s="44" t="s">
        <v>249</v>
      </c>
      <c r="H368" s="40"/>
      <c r="I368" s="40"/>
      <c r="J368" s="68">
        <f t="shared" si="23"/>
        <v>9.6236547414775848E-3</v>
      </c>
      <c r="K368" s="69">
        <f t="shared" si="24"/>
        <v>3.1035745258522415E-2</v>
      </c>
      <c r="AB368" s="58"/>
      <c r="AH368" s="46"/>
    </row>
    <row r="369" spans="1:34" x14ac:dyDescent="0.35">
      <c r="A369" s="32">
        <v>1201</v>
      </c>
      <c r="B369" s="32" t="s">
        <v>441</v>
      </c>
      <c r="C369" s="94">
        <v>1201</v>
      </c>
      <c r="D369" s="84">
        <v>9.6236547414775848E-3</v>
      </c>
      <c r="E369" s="81">
        <f t="shared" si="25"/>
        <v>4.0659404717969506E-2</v>
      </c>
      <c r="F369" s="81">
        <f t="shared" si="26"/>
        <v>4.0659399999999998E-2</v>
      </c>
      <c r="G369" s="44" t="s">
        <v>249</v>
      </c>
      <c r="H369" s="40"/>
      <c r="I369" s="40"/>
      <c r="J369" s="68">
        <f t="shared" si="23"/>
        <v>9.6236547414775848E-3</v>
      </c>
      <c r="K369" s="69">
        <f t="shared" si="24"/>
        <v>3.1035745258522415E-2</v>
      </c>
      <c r="AB369" s="58"/>
      <c r="AH369" s="46"/>
    </row>
    <row r="370" spans="1:34" x14ac:dyDescent="0.35">
      <c r="A370" s="32">
        <v>1327</v>
      </c>
      <c r="B370" s="32" t="s">
        <v>442</v>
      </c>
      <c r="C370" s="94">
        <v>1327</v>
      </c>
      <c r="D370" s="84">
        <v>6.4115358275374052E-3</v>
      </c>
      <c r="E370" s="81">
        <f t="shared" si="25"/>
        <v>4.0659404717969506E-2</v>
      </c>
      <c r="F370" s="81">
        <f t="shared" si="26"/>
        <v>4.0659399999999998E-2</v>
      </c>
      <c r="G370" s="44" t="s">
        <v>249</v>
      </c>
      <c r="H370" s="40"/>
      <c r="I370" s="40"/>
      <c r="J370" s="68">
        <f t="shared" si="23"/>
        <v>6.4115358275374052E-3</v>
      </c>
      <c r="K370" s="69">
        <f t="shared" si="24"/>
        <v>3.4247864172462596E-2</v>
      </c>
      <c r="AB370" s="58"/>
      <c r="AH370" s="46"/>
    </row>
    <row r="371" spans="1:34" x14ac:dyDescent="0.35">
      <c r="A371" s="32">
        <v>1328</v>
      </c>
      <c r="B371" s="32" t="s">
        <v>443</v>
      </c>
      <c r="C371" s="94">
        <v>1328</v>
      </c>
      <c r="D371" s="84">
        <v>1.0029348851737821E-2</v>
      </c>
      <c r="E371" s="81">
        <f t="shared" si="25"/>
        <v>4.0659404717969506E-2</v>
      </c>
      <c r="F371" s="81">
        <f t="shared" si="26"/>
        <v>4.0659399999999998E-2</v>
      </c>
      <c r="G371" s="44" t="s">
        <v>249</v>
      </c>
      <c r="H371" s="40"/>
      <c r="I371" s="40"/>
      <c r="J371" s="68">
        <f t="shared" si="23"/>
        <v>1.0029348851737821E-2</v>
      </c>
      <c r="K371" s="69">
        <f t="shared" si="24"/>
        <v>3.0630051148262179E-2</v>
      </c>
      <c r="AB371" s="58"/>
      <c r="AH371" s="46"/>
    </row>
    <row r="372" spans="1:34" x14ac:dyDescent="0.35">
      <c r="A372" s="32">
        <v>1339</v>
      </c>
      <c r="B372" s="32" t="s">
        <v>444</v>
      </c>
      <c r="C372" s="94">
        <v>1339</v>
      </c>
      <c r="D372" s="84">
        <v>2.3981659735104077E-2</v>
      </c>
      <c r="E372" s="81">
        <f t="shared" si="25"/>
        <v>4.5686761476591141E-2</v>
      </c>
      <c r="F372" s="81">
        <f t="shared" si="26"/>
        <v>4.568676E-2</v>
      </c>
      <c r="G372" s="44" t="s">
        <v>249</v>
      </c>
      <c r="H372" s="40"/>
      <c r="I372" s="40"/>
      <c r="J372" s="68">
        <f t="shared" si="23"/>
        <v>2.3981659735104077E-2</v>
      </c>
      <c r="K372" s="69">
        <f t="shared" si="24"/>
        <v>2.1705100264895923E-2</v>
      </c>
      <c r="AB372" s="58"/>
      <c r="AH372" s="46"/>
    </row>
    <row r="373" spans="1:34" x14ac:dyDescent="0.35">
      <c r="A373" s="32">
        <v>856</v>
      </c>
      <c r="B373" s="32" t="s">
        <v>445</v>
      </c>
      <c r="C373" s="94">
        <v>856</v>
      </c>
      <c r="D373" s="84">
        <v>9.6236547414775848E-3</v>
      </c>
      <c r="E373" s="81">
        <f t="shared" si="25"/>
        <v>4.0659404717969506E-2</v>
      </c>
      <c r="F373" s="81">
        <f t="shared" si="26"/>
        <v>4.0659399999999998E-2</v>
      </c>
      <c r="G373" s="44" t="s">
        <v>249</v>
      </c>
      <c r="H373" s="40"/>
      <c r="I373" s="40"/>
      <c r="J373" s="68">
        <f t="shared" si="23"/>
        <v>9.6236547414775848E-3</v>
      </c>
      <c r="K373" s="69">
        <f t="shared" si="24"/>
        <v>3.1035745258522415E-2</v>
      </c>
      <c r="AB373" s="58"/>
      <c r="AH373" s="46"/>
    </row>
    <row r="374" spans="1:34" x14ac:dyDescent="0.35">
      <c r="A374" s="32">
        <v>709</v>
      </c>
      <c r="B374" s="32" t="s">
        <v>446</v>
      </c>
      <c r="C374" s="94">
        <v>709</v>
      </c>
      <c r="D374" s="84">
        <v>8.6612972824145484E-3</v>
      </c>
      <c r="E374" s="81">
        <f t="shared" si="25"/>
        <v>4.0659404717969506E-2</v>
      </c>
      <c r="F374" s="81">
        <f t="shared" si="26"/>
        <v>4.0659399999999998E-2</v>
      </c>
      <c r="G374" s="44" t="s">
        <v>249</v>
      </c>
      <c r="H374" s="40"/>
      <c r="I374" s="40"/>
      <c r="J374" s="68">
        <f t="shared" si="23"/>
        <v>8.6612972824145484E-3</v>
      </c>
      <c r="K374" s="69">
        <f t="shared" si="24"/>
        <v>3.199810271758545E-2</v>
      </c>
      <c r="AB374" s="58"/>
      <c r="AH374" s="46"/>
    </row>
    <row r="375" spans="1:34" x14ac:dyDescent="0.35">
      <c r="A375" s="32">
        <v>685</v>
      </c>
      <c r="B375" s="32" t="s">
        <v>447</v>
      </c>
      <c r="C375" s="94">
        <v>685</v>
      </c>
      <c r="D375" s="84">
        <v>1.2873888855689485E-2</v>
      </c>
      <c r="E375" s="81">
        <f t="shared" si="25"/>
        <v>4.0659404717969506E-2</v>
      </c>
      <c r="F375" s="81">
        <f t="shared" si="26"/>
        <v>4.0659399999999998E-2</v>
      </c>
      <c r="G375" s="44" t="s">
        <v>249</v>
      </c>
      <c r="H375" s="40"/>
      <c r="I375" s="40"/>
      <c r="J375" s="68">
        <f t="shared" si="23"/>
        <v>1.2873888855689485E-2</v>
      </c>
      <c r="K375" s="69">
        <f t="shared" si="24"/>
        <v>2.7785511144310514E-2</v>
      </c>
      <c r="AB375" s="58"/>
      <c r="AH375" s="46"/>
    </row>
    <row r="376" spans="1:34" x14ac:dyDescent="0.35">
      <c r="A376" s="32">
        <v>1345</v>
      </c>
      <c r="B376" s="32" t="s">
        <v>448</v>
      </c>
      <c r="C376" s="94">
        <v>1345</v>
      </c>
      <c r="D376" s="84">
        <v>3.5515248116757818E-2</v>
      </c>
      <c r="E376" s="81">
        <f t="shared" si="25"/>
        <v>3.55828348612372E-2</v>
      </c>
      <c r="F376" s="81">
        <f t="shared" si="26"/>
        <v>3.5582830000000003E-2</v>
      </c>
      <c r="G376" s="44"/>
      <c r="H376" s="40"/>
      <c r="I376" s="40"/>
      <c r="J376" s="68">
        <f t="shared" si="23"/>
        <v>3.5515248116757818E-2</v>
      </c>
      <c r="K376" s="69">
        <f t="shared" si="24"/>
        <v>6.7581883242184837E-5</v>
      </c>
      <c r="AB376" s="58"/>
      <c r="AH376" s="46"/>
    </row>
    <row r="377" spans="1:34" x14ac:dyDescent="0.35">
      <c r="A377" s="32">
        <v>1346</v>
      </c>
      <c r="B377" s="32" t="s">
        <v>449</v>
      </c>
      <c r="C377" s="94">
        <v>1346</v>
      </c>
      <c r="D377" s="84">
        <v>8.0838077204784253E-3</v>
      </c>
      <c r="E377" s="81">
        <f t="shared" si="25"/>
        <v>4.0659404717969506E-2</v>
      </c>
      <c r="F377" s="81">
        <f t="shared" si="26"/>
        <v>4.0659399999999998E-2</v>
      </c>
      <c r="G377" s="44" t="s">
        <v>249</v>
      </c>
      <c r="H377" s="40"/>
      <c r="I377" s="40"/>
      <c r="J377" s="68">
        <f t="shared" si="23"/>
        <v>8.0838077204784253E-3</v>
      </c>
      <c r="K377" s="69">
        <f t="shared" si="24"/>
        <v>3.2575592279521573E-2</v>
      </c>
      <c r="AB377" s="58"/>
      <c r="AH377" s="46"/>
    </row>
    <row r="378" spans="1:34" x14ac:dyDescent="0.35">
      <c r="A378" s="32">
        <v>1347</v>
      </c>
      <c r="B378" s="32" t="s">
        <v>450</v>
      </c>
      <c r="C378" s="94">
        <v>1347</v>
      </c>
      <c r="D378" s="84">
        <v>2.6297178414474504E-2</v>
      </c>
      <c r="E378" s="81">
        <f t="shared" si="25"/>
        <v>4.5686761476591141E-2</v>
      </c>
      <c r="F378" s="81">
        <f t="shared" si="26"/>
        <v>4.568676E-2</v>
      </c>
      <c r="G378" s="44" t="s">
        <v>249</v>
      </c>
      <c r="H378" s="40"/>
      <c r="I378" s="40"/>
      <c r="J378" s="68">
        <f t="shared" si="23"/>
        <v>2.6297178414474504E-2</v>
      </c>
      <c r="K378" s="69">
        <f t="shared" si="24"/>
        <v>1.9389581585525496E-2</v>
      </c>
      <c r="AB378" s="58"/>
      <c r="AH378" s="46"/>
    </row>
    <row r="379" spans="1:34" x14ac:dyDescent="0.35">
      <c r="A379" s="32">
        <v>1349</v>
      </c>
      <c r="B379" s="32" t="s">
        <v>451</v>
      </c>
      <c r="C379" s="94">
        <v>1349</v>
      </c>
      <c r="D379" s="84">
        <v>1.2789314822418629E-2</v>
      </c>
      <c r="E379" s="81">
        <f t="shared" si="25"/>
        <v>4.0659404717969506E-2</v>
      </c>
      <c r="F379" s="81">
        <f t="shared" si="26"/>
        <v>4.0659399999999998E-2</v>
      </c>
      <c r="G379" s="44" t="s">
        <v>249</v>
      </c>
      <c r="H379" s="40"/>
      <c r="I379" s="40"/>
      <c r="J379" s="68">
        <f t="shared" si="23"/>
        <v>1.2789314822418629E-2</v>
      </c>
      <c r="K379" s="69">
        <f t="shared" si="24"/>
        <v>2.7870085177581369E-2</v>
      </c>
      <c r="AB379" s="58"/>
      <c r="AH379" s="46"/>
    </row>
    <row r="380" spans="1:34" x14ac:dyDescent="0.35">
      <c r="A380" s="32">
        <v>1350</v>
      </c>
      <c r="B380" s="32" t="s">
        <v>452</v>
      </c>
      <c r="C380" s="94">
        <v>1350</v>
      </c>
      <c r="D380" s="84">
        <v>8.7316735064650007E-3</v>
      </c>
      <c r="E380" s="81">
        <f t="shared" si="25"/>
        <v>4.0659404717969506E-2</v>
      </c>
      <c r="F380" s="81">
        <f t="shared" si="26"/>
        <v>4.0659399999999998E-2</v>
      </c>
      <c r="G380" s="44" t="s">
        <v>249</v>
      </c>
      <c r="H380" s="40"/>
      <c r="I380" s="40"/>
      <c r="J380" s="68">
        <f t="shared" si="23"/>
        <v>8.7316735064650007E-3</v>
      </c>
      <c r="K380" s="69">
        <f t="shared" si="24"/>
        <v>3.1927726493534994E-2</v>
      </c>
      <c r="AB380" s="58"/>
      <c r="AH380" s="46"/>
    </row>
    <row r="381" spans="1:34" x14ac:dyDescent="0.35">
      <c r="A381" s="32">
        <v>1351</v>
      </c>
      <c r="B381" s="32" t="s">
        <v>453</v>
      </c>
      <c r="C381" s="94">
        <v>1351</v>
      </c>
      <c r="D381" s="84">
        <v>1.4206101911526341E-2</v>
      </c>
      <c r="E381" s="81">
        <f t="shared" si="25"/>
        <v>4.0659404717969506E-2</v>
      </c>
      <c r="F381" s="81">
        <f t="shared" si="26"/>
        <v>4.0659399999999998E-2</v>
      </c>
      <c r="G381" s="44" t="s">
        <v>249</v>
      </c>
      <c r="H381" s="40"/>
      <c r="I381" s="40"/>
      <c r="J381" s="68">
        <f t="shared" si="23"/>
        <v>1.4206101911526341E-2</v>
      </c>
      <c r="K381" s="69">
        <f t="shared" si="24"/>
        <v>2.6453298088473659E-2</v>
      </c>
      <c r="AB381" s="58"/>
      <c r="AH381" s="46"/>
    </row>
    <row r="382" spans="1:34" x14ac:dyDescent="0.35">
      <c r="A382" s="32">
        <v>1352</v>
      </c>
      <c r="B382" s="32" t="s">
        <v>454</v>
      </c>
      <c r="C382" s="94">
        <v>1352</v>
      </c>
      <c r="D382" s="84">
        <v>6.1045017428622023E-3</v>
      </c>
      <c r="E382" s="81">
        <f t="shared" si="25"/>
        <v>4.0659404717969506E-2</v>
      </c>
      <c r="F382" s="81">
        <f t="shared" si="26"/>
        <v>4.0659399999999998E-2</v>
      </c>
      <c r="G382" s="44" t="s">
        <v>249</v>
      </c>
      <c r="H382" s="40"/>
      <c r="I382" s="40"/>
      <c r="J382" s="68">
        <f t="shared" si="23"/>
        <v>6.1045017428622023E-3</v>
      </c>
      <c r="K382" s="69">
        <f t="shared" si="24"/>
        <v>3.4554898257137798E-2</v>
      </c>
      <c r="AB382" s="58"/>
      <c r="AH382" s="46"/>
    </row>
    <row r="383" spans="1:34" x14ac:dyDescent="0.35">
      <c r="A383" s="32">
        <v>1353</v>
      </c>
      <c r="B383" s="32" t="s">
        <v>455</v>
      </c>
      <c r="C383" s="94">
        <v>1353</v>
      </c>
      <c r="D383" s="84">
        <v>3.5515248116757818E-2</v>
      </c>
      <c r="E383" s="81">
        <f t="shared" si="25"/>
        <v>3.55828348612372E-2</v>
      </c>
      <c r="F383" s="81">
        <f t="shared" si="26"/>
        <v>3.5582830000000003E-2</v>
      </c>
      <c r="G383" s="44"/>
      <c r="H383" s="40"/>
      <c r="I383" s="40"/>
      <c r="J383" s="68">
        <f t="shared" si="23"/>
        <v>3.5515248116757818E-2</v>
      </c>
      <c r="K383" s="69">
        <f t="shared" si="24"/>
        <v>6.7581883242184837E-5</v>
      </c>
      <c r="AB383" s="58"/>
      <c r="AH383" s="46"/>
    </row>
    <row r="384" spans="1:34" x14ac:dyDescent="0.35">
      <c r="A384" s="32">
        <v>1354</v>
      </c>
      <c r="B384" s="32" t="s">
        <v>456</v>
      </c>
      <c r="C384" s="94">
        <v>1354</v>
      </c>
      <c r="D384" s="84">
        <v>1.2209472536310046E-2</v>
      </c>
      <c r="E384" s="81">
        <f t="shared" si="25"/>
        <v>4.0659404717969506E-2</v>
      </c>
      <c r="F384" s="81">
        <f t="shared" si="26"/>
        <v>4.0659399999999998E-2</v>
      </c>
      <c r="G384" s="44" t="s">
        <v>249</v>
      </c>
      <c r="H384" s="40"/>
      <c r="I384" s="40"/>
      <c r="J384" s="68">
        <f t="shared" ref="J384:J447" si="27">+D384</f>
        <v>1.2209472536310046E-2</v>
      </c>
      <c r="K384" s="69">
        <f t="shared" ref="K384:K447" si="28">F384-J384</f>
        <v>2.8449927463689954E-2</v>
      </c>
      <c r="AB384" s="58"/>
      <c r="AH384" s="46"/>
    </row>
    <row r="385" spans="1:34" x14ac:dyDescent="0.35">
      <c r="A385" s="32">
        <v>1355</v>
      </c>
      <c r="B385" s="32" t="s">
        <v>457</v>
      </c>
      <c r="C385" s="94">
        <v>1355</v>
      </c>
      <c r="D385" s="84">
        <v>3.5450352635332139E-2</v>
      </c>
      <c r="E385" s="81">
        <f t="shared" si="25"/>
        <v>4.5686761476591141E-2</v>
      </c>
      <c r="F385" s="81">
        <f t="shared" si="26"/>
        <v>4.568676E-2</v>
      </c>
      <c r="G385" s="44" t="s">
        <v>249</v>
      </c>
      <c r="H385" s="40"/>
      <c r="I385" s="40"/>
      <c r="J385" s="68">
        <f t="shared" si="27"/>
        <v>3.5450352635332139E-2</v>
      </c>
      <c r="K385" s="69">
        <f t="shared" si="28"/>
        <v>1.0236407364667861E-2</v>
      </c>
      <c r="AB385" s="58"/>
      <c r="AH385" s="46"/>
    </row>
    <row r="386" spans="1:34" x14ac:dyDescent="0.35">
      <c r="A386" s="32">
        <v>1356</v>
      </c>
      <c r="B386" s="32" t="s">
        <v>458</v>
      </c>
      <c r="C386" s="94">
        <v>1356</v>
      </c>
      <c r="D386" s="84">
        <v>2.2437515361879525E-2</v>
      </c>
      <c r="E386" s="81">
        <f t="shared" si="25"/>
        <v>4.5686761476591141E-2</v>
      </c>
      <c r="F386" s="81">
        <f t="shared" si="26"/>
        <v>4.568676E-2</v>
      </c>
      <c r="G386" s="44" t="s">
        <v>249</v>
      </c>
      <c r="H386" s="40"/>
      <c r="I386" s="40"/>
      <c r="J386" s="68">
        <f t="shared" si="27"/>
        <v>2.2437515361879525E-2</v>
      </c>
      <c r="K386" s="69">
        <f t="shared" si="28"/>
        <v>2.3249244638120475E-2</v>
      </c>
      <c r="AB386" s="58"/>
      <c r="AH386" s="46"/>
    </row>
    <row r="387" spans="1:34" x14ac:dyDescent="0.35">
      <c r="A387" s="32">
        <v>1357</v>
      </c>
      <c r="B387" s="32" t="s">
        <v>459</v>
      </c>
      <c r="C387" s="94">
        <v>1357</v>
      </c>
      <c r="D387" s="84">
        <v>4.6509532878607818E-2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5.2259651293524292E-2</v>
      </c>
      <c r="F387" s="81">
        <f t="shared" ref="F387:F450" si="30">ROUND(E387,8)</f>
        <v>5.2259649999999998E-2</v>
      </c>
      <c r="G387" s="44"/>
      <c r="H387" s="40"/>
      <c r="I387" s="40"/>
      <c r="J387" s="68">
        <f t="shared" si="27"/>
        <v>4.6509532878607818E-2</v>
      </c>
      <c r="K387" s="69">
        <f t="shared" si="28"/>
        <v>5.7501171213921801E-3</v>
      </c>
      <c r="AB387" s="58"/>
      <c r="AH387" s="46"/>
    </row>
    <row r="388" spans="1:34" x14ac:dyDescent="0.35">
      <c r="A388" s="32">
        <v>1358</v>
      </c>
      <c r="B388" s="32" t="s">
        <v>460</v>
      </c>
      <c r="C388" s="94">
        <v>1358</v>
      </c>
      <c r="D388" s="84">
        <v>2.082402300948635E-2</v>
      </c>
      <c r="E388" s="81">
        <f t="shared" si="29"/>
        <v>4.5686761476591141E-2</v>
      </c>
      <c r="F388" s="81">
        <f t="shared" si="30"/>
        <v>4.568676E-2</v>
      </c>
      <c r="G388" s="44" t="s">
        <v>249</v>
      </c>
      <c r="H388" s="40"/>
      <c r="I388" s="40"/>
      <c r="J388" s="68">
        <f t="shared" si="27"/>
        <v>2.082402300948635E-2</v>
      </c>
      <c r="K388" s="69">
        <f t="shared" si="28"/>
        <v>2.486273699051365E-2</v>
      </c>
      <c r="AB388" s="58"/>
      <c r="AH388" s="46"/>
    </row>
    <row r="389" spans="1:34" x14ac:dyDescent="0.35">
      <c r="A389" s="32">
        <v>1359</v>
      </c>
      <c r="B389" s="32" t="s">
        <v>461</v>
      </c>
      <c r="C389" s="94">
        <v>1359</v>
      </c>
      <c r="D389" s="84">
        <v>5.9374753631470118E-3</v>
      </c>
      <c r="E389" s="81">
        <f t="shared" si="29"/>
        <v>4.0659404717969506E-2</v>
      </c>
      <c r="F389" s="81">
        <f t="shared" si="30"/>
        <v>4.0659399999999998E-2</v>
      </c>
      <c r="G389" s="44" t="s">
        <v>249</v>
      </c>
      <c r="H389" s="40"/>
      <c r="I389" s="40"/>
      <c r="J389" s="68">
        <f t="shared" si="27"/>
        <v>5.9374753631470118E-3</v>
      </c>
      <c r="K389" s="69">
        <f t="shared" si="28"/>
        <v>3.4721924636852988E-2</v>
      </c>
      <c r="AB389" s="58"/>
      <c r="AH389" s="46"/>
    </row>
    <row r="390" spans="1:34" x14ac:dyDescent="0.35">
      <c r="A390" s="32">
        <v>1360</v>
      </c>
      <c r="B390" s="32" t="s">
        <v>462</v>
      </c>
      <c r="C390" s="94">
        <v>1360</v>
      </c>
      <c r="D390" s="84">
        <v>8.5638291652108973E-3</v>
      </c>
      <c r="E390" s="81">
        <f t="shared" si="29"/>
        <v>4.0659404717969506E-2</v>
      </c>
      <c r="F390" s="81">
        <f t="shared" si="30"/>
        <v>4.0659399999999998E-2</v>
      </c>
      <c r="G390" s="44" t="s">
        <v>249</v>
      </c>
      <c r="H390" s="40"/>
      <c r="I390" s="40"/>
      <c r="J390" s="68">
        <f t="shared" si="27"/>
        <v>8.5638291652108973E-3</v>
      </c>
      <c r="K390" s="69">
        <f t="shared" si="28"/>
        <v>3.2095570834789103E-2</v>
      </c>
      <c r="AB390" s="58"/>
      <c r="AH390" s="46"/>
    </row>
    <row r="391" spans="1:34" x14ac:dyDescent="0.35">
      <c r="A391" s="32">
        <v>1361</v>
      </c>
      <c r="B391" s="32" t="s">
        <v>463</v>
      </c>
      <c r="C391" s="94">
        <v>1361</v>
      </c>
      <c r="D391" s="84">
        <v>7.521226119901094E-3</v>
      </c>
      <c r="E391" s="81">
        <f t="shared" si="29"/>
        <v>4.0659404717969506E-2</v>
      </c>
      <c r="F391" s="81">
        <f t="shared" si="30"/>
        <v>4.0659399999999998E-2</v>
      </c>
      <c r="G391" s="44" t="s">
        <v>249</v>
      </c>
      <c r="H391" s="40"/>
      <c r="I391" s="40"/>
      <c r="J391" s="68">
        <f t="shared" si="27"/>
        <v>7.521226119901094E-3</v>
      </c>
      <c r="K391" s="69">
        <f t="shared" si="28"/>
        <v>3.3138173880098903E-2</v>
      </c>
      <c r="AB391" s="58"/>
      <c r="AH391" s="46"/>
    </row>
    <row r="392" spans="1:34" x14ac:dyDescent="0.35">
      <c r="A392" s="32">
        <v>1362</v>
      </c>
      <c r="B392" s="32" t="s">
        <v>464</v>
      </c>
      <c r="C392" s="94">
        <v>1362</v>
      </c>
      <c r="D392" s="84">
        <v>1.3145143772959087E-2</v>
      </c>
      <c r="E392" s="81">
        <f t="shared" si="29"/>
        <v>4.0659404717969506E-2</v>
      </c>
      <c r="F392" s="81">
        <f t="shared" si="30"/>
        <v>4.0659399999999998E-2</v>
      </c>
      <c r="G392" s="44" t="s">
        <v>249</v>
      </c>
      <c r="H392" s="40"/>
      <c r="I392" s="40"/>
      <c r="J392" s="68">
        <f t="shared" si="27"/>
        <v>1.3145143772959087E-2</v>
      </c>
      <c r="K392" s="69">
        <f t="shared" si="28"/>
        <v>2.7514256227040911E-2</v>
      </c>
      <c r="AB392" s="58"/>
      <c r="AH392" s="46"/>
    </row>
    <row r="393" spans="1:34" x14ac:dyDescent="0.35">
      <c r="A393" s="32">
        <v>1366</v>
      </c>
      <c r="B393" s="32" t="s">
        <v>465</v>
      </c>
      <c r="C393" s="94">
        <v>1366</v>
      </c>
      <c r="D393" s="84">
        <v>1.4813133360543662E-2</v>
      </c>
      <c r="E393" s="81">
        <f t="shared" si="29"/>
        <v>4.0659404717969506E-2</v>
      </c>
      <c r="F393" s="81">
        <f t="shared" si="30"/>
        <v>4.0659399999999998E-2</v>
      </c>
      <c r="G393" s="44" t="s">
        <v>249</v>
      </c>
      <c r="H393" s="40"/>
      <c r="I393" s="40"/>
      <c r="J393" s="68">
        <f t="shared" si="27"/>
        <v>1.4813133360543662E-2</v>
      </c>
      <c r="K393" s="69">
        <f t="shared" si="28"/>
        <v>2.5846266639456335E-2</v>
      </c>
      <c r="AB393" s="58"/>
      <c r="AH393" s="46"/>
    </row>
    <row r="394" spans="1:34" x14ac:dyDescent="0.35">
      <c r="A394" s="32">
        <v>1367</v>
      </c>
      <c r="B394" s="32" t="s">
        <v>466</v>
      </c>
      <c r="C394" s="94">
        <v>1367</v>
      </c>
      <c r="D394" s="84">
        <v>6.8864697661613627E-3</v>
      </c>
      <c r="E394" s="81">
        <f t="shared" si="29"/>
        <v>4.0659404717969506E-2</v>
      </c>
      <c r="F394" s="81">
        <f t="shared" si="30"/>
        <v>4.0659399999999998E-2</v>
      </c>
      <c r="G394" s="44" t="s">
        <v>249</v>
      </c>
      <c r="H394" s="40"/>
      <c r="I394" s="40"/>
      <c r="J394" s="68">
        <f t="shared" si="27"/>
        <v>6.8864697661613627E-3</v>
      </c>
      <c r="K394" s="69">
        <f t="shared" si="28"/>
        <v>3.3772930233838636E-2</v>
      </c>
      <c r="AB394" s="58"/>
      <c r="AH394" s="46"/>
    </row>
    <row r="395" spans="1:34" x14ac:dyDescent="0.35">
      <c r="A395" s="32">
        <v>1368</v>
      </c>
      <c r="B395" s="32" t="s">
        <v>467</v>
      </c>
      <c r="C395" s="94">
        <v>1368</v>
      </c>
      <c r="D395" s="84">
        <v>6.4082926706687032E-3</v>
      </c>
      <c r="E395" s="81">
        <f t="shared" si="29"/>
        <v>4.0659404717969506E-2</v>
      </c>
      <c r="F395" s="81">
        <f t="shared" si="30"/>
        <v>4.0659399999999998E-2</v>
      </c>
      <c r="G395" s="44" t="s">
        <v>249</v>
      </c>
      <c r="H395" s="40"/>
      <c r="I395" s="40"/>
      <c r="J395" s="68">
        <f t="shared" si="27"/>
        <v>6.4082926706687032E-3</v>
      </c>
      <c r="K395" s="69">
        <f t="shared" si="28"/>
        <v>3.4251107329331294E-2</v>
      </c>
      <c r="AB395" s="58"/>
      <c r="AH395" s="46"/>
    </row>
    <row r="396" spans="1:34" x14ac:dyDescent="0.35">
      <c r="A396" s="32">
        <v>1370</v>
      </c>
      <c r="B396" s="32" t="s">
        <v>468</v>
      </c>
      <c r="C396" s="94">
        <v>1370</v>
      </c>
      <c r="D396" s="84">
        <v>6.7905686278905853E-3</v>
      </c>
      <c r="E396" s="81">
        <f t="shared" si="29"/>
        <v>4.0659404717969506E-2</v>
      </c>
      <c r="F396" s="81">
        <f t="shared" si="30"/>
        <v>4.0659399999999998E-2</v>
      </c>
      <c r="G396" s="44" t="s">
        <v>249</v>
      </c>
      <c r="H396" s="40"/>
      <c r="I396" s="40"/>
      <c r="J396" s="68">
        <f t="shared" si="27"/>
        <v>6.7905686278905853E-3</v>
      </c>
      <c r="K396" s="69">
        <f t="shared" si="28"/>
        <v>3.3868831372109415E-2</v>
      </c>
      <c r="AB396" s="58"/>
      <c r="AH396" s="46"/>
    </row>
    <row r="397" spans="1:34" x14ac:dyDescent="0.35">
      <c r="A397" s="32">
        <v>1371</v>
      </c>
      <c r="B397" s="32" t="s">
        <v>469</v>
      </c>
      <c r="C397" s="94">
        <v>1371</v>
      </c>
      <c r="D397" s="84">
        <v>2.8446063892929946E-2</v>
      </c>
      <c r="E397" s="81">
        <f t="shared" si="29"/>
        <v>4.5686761476591141E-2</v>
      </c>
      <c r="F397" s="81">
        <f t="shared" si="30"/>
        <v>4.568676E-2</v>
      </c>
      <c r="G397" s="44" t="s">
        <v>249</v>
      </c>
      <c r="H397" s="40"/>
      <c r="I397" s="40"/>
      <c r="J397" s="68">
        <f t="shared" si="27"/>
        <v>2.8446063892929946E-2</v>
      </c>
      <c r="K397" s="69">
        <f t="shared" si="28"/>
        <v>1.7240696107070054E-2</v>
      </c>
      <c r="AB397" s="58"/>
      <c r="AH397" s="46"/>
    </row>
    <row r="398" spans="1:34" x14ac:dyDescent="0.35">
      <c r="A398" s="32">
        <v>1373</v>
      </c>
      <c r="B398" s="32" t="s">
        <v>470</v>
      </c>
      <c r="C398" s="94">
        <v>1373</v>
      </c>
      <c r="D398" s="84">
        <v>1.8372036736989075E-2</v>
      </c>
      <c r="E398" s="81">
        <f t="shared" si="29"/>
        <v>4.0659404717969506E-2</v>
      </c>
      <c r="F398" s="81">
        <f t="shared" si="30"/>
        <v>4.0659399999999998E-2</v>
      </c>
      <c r="G398" s="44" t="s">
        <v>249</v>
      </c>
      <c r="H398" s="40"/>
      <c r="I398" s="40"/>
      <c r="J398" s="68">
        <f t="shared" si="27"/>
        <v>1.8372036736989075E-2</v>
      </c>
      <c r="K398" s="69">
        <f t="shared" si="28"/>
        <v>2.2287363263010923E-2</v>
      </c>
      <c r="AB398" s="58"/>
      <c r="AH398" s="46"/>
    </row>
    <row r="399" spans="1:34" x14ac:dyDescent="0.35">
      <c r="A399" s="32">
        <v>1374</v>
      </c>
      <c r="B399" s="32" t="s">
        <v>471</v>
      </c>
      <c r="C399" s="94">
        <v>1374</v>
      </c>
      <c r="D399" s="84">
        <v>1.1845818196915381E-2</v>
      </c>
      <c r="E399" s="81">
        <f t="shared" si="29"/>
        <v>4.0659404717969506E-2</v>
      </c>
      <c r="F399" s="81">
        <f t="shared" si="30"/>
        <v>4.0659399999999998E-2</v>
      </c>
      <c r="G399" s="44" t="s">
        <v>249</v>
      </c>
      <c r="H399" s="40"/>
      <c r="I399" s="40"/>
      <c r="J399" s="68">
        <f t="shared" si="27"/>
        <v>1.1845818196915381E-2</v>
      </c>
      <c r="K399" s="69">
        <f t="shared" si="28"/>
        <v>2.8813581803084617E-2</v>
      </c>
      <c r="AB399" s="58"/>
      <c r="AH399" s="46"/>
    </row>
    <row r="400" spans="1:34" x14ac:dyDescent="0.35">
      <c r="A400" s="32">
        <v>1375</v>
      </c>
      <c r="B400" s="32" t="s">
        <v>472</v>
      </c>
      <c r="C400" s="94">
        <v>1375</v>
      </c>
      <c r="D400" s="84">
        <v>3.0390220066774835E-2</v>
      </c>
      <c r="E400" s="81">
        <f t="shared" si="29"/>
        <v>4.5686761476591141E-2</v>
      </c>
      <c r="F400" s="81">
        <f t="shared" si="30"/>
        <v>4.568676E-2</v>
      </c>
      <c r="G400" s="44" t="s">
        <v>249</v>
      </c>
      <c r="H400" s="40"/>
      <c r="I400" s="40"/>
      <c r="J400" s="68">
        <f t="shared" si="27"/>
        <v>3.0390220066774835E-2</v>
      </c>
      <c r="K400" s="69">
        <f t="shared" si="28"/>
        <v>1.5296539933225165E-2</v>
      </c>
      <c r="AB400" s="58"/>
      <c r="AH400" s="46"/>
    </row>
    <row r="401" spans="1:34" x14ac:dyDescent="0.35">
      <c r="A401" s="32">
        <v>66</v>
      </c>
      <c r="B401" s="32" t="s">
        <v>473</v>
      </c>
      <c r="C401" s="94">
        <v>66</v>
      </c>
      <c r="D401" s="84">
        <v>9.9942017261229768E-2</v>
      </c>
      <c r="E401" s="81">
        <f t="shared" si="29"/>
        <v>0.10288405890466268</v>
      </c>
      <c r="F401" s="81">
        <f t="shared" si="30"/>
        <v>0.10288406</v>
      </c>
      <c r="G401" s="44"/>
      <c r="H401" s="40"/>
      <c r="I401" s="40"/>
      <c r="J401" s="68">
        <f t="shared" si="27"/>
        <v>9.9942017261229768E-2</v>
      </c>
      <c r="K401" s="69">
        <f t="shared" si="28"/>
        <v>2.9420427387702314E-3</v>
      </c>
      <c r="AB401" s="58"/>
      <c r="AH401" s="46"/>
    </row>
    <row r="402" spans="1:34" x14ac:dyDescent="0.35">
      <c r="A402" s="32">
        <v>290</v>
      </c>
      <c r="B402" s="32" t="s">
        <v>474</v>
      </c>
      <c r="C402" s="94">
        <v>290</v>
      </c>
      <c r="D402" s="84">
        <v>2.1198944191533287E-2</v>
      </c>
      <c r="E402" s="81">
        <f t="shared" si="29"/>
        <v>3.55828348612372E-2</v>
      </c>
      <c r="F402" s="81">
        <f t="shared" si="30"/>
        <v>3.5582830000000003E-2</v>
      </c>
      <c r="G402" s="44"/>
      <c r="H402" s="40"/>
      <c r="I402" s="40"/>
      <c r="J402" s="68">
        <f t="shared" si="27"/>
        <v>2.1198944191533287E-2</v>
      </c>
      <c r="K402" s="69">
        <f t="shared" si="28"/>
        <v>1.4383885808466716E-2</v>
      </c>
      <c r="AB402" s="58"/>
      <c r="AH402" s="46"/>
    </row>
    <row r="403" spans="1:34" x14ac:dyDescent="0.35">
      <c r="A403" s="32">
        <v>471</v>
      </c>
      <c r="B403" s="32" t="s">
        <v>475</v>
      </c>
      <c r="C403" s="94">
        <v>471</v>
      </c>
      <c r="D403" s="84">
        <v>1.2339760438040947E-2</v>
      </c>
      <c r="E403" s="81">
        <f t="shared" si="29"/>
        <v>4.0659404717969506E-2</v>
      </c>
      <c r="F403" s="81">
        <f t="shared" si="30"/>
        <v>4.0659399999999998E-2</v>
      </c>
      <c r="G403" s="44" t="s">
        <v>249</v>
      </c>
      <c r="H403" s="40"/>
      <c r="I403" s="40"/>
      <c r="J403" s="68">
        <f t="shared" si="27"/>
        <v>1.2339760438040947E-2</v>
      </c>
      <c r="K403" s="69">
        <f t="shared" si="28"/>
        <v>2.8319639561959049E-2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3.9528521853568775E-2</v>
      </c>
      <c r="E404" s="81">
        <f t="shared" si="29"/>
        <v>4.0659404717969506E-2</v>
      </c>
      <c r="F404" s="81">
        <f t="shared" si="30"/>
        <v>4.0659399999999998E-2</v>
      </c>
      <c r="G404" s="44"/>
      <c r="H404" s="40"/>
      <c r="I404" s="40"/>
      <c r="J404" s="68">
        <f t="shared" si="27"/>
        <v>3.9528521853568775E-2</v>
      </c>
      <c r="K404" s="69">
        <f t="shared" si="28"/>
        <v>1.1308781464312231E-3</v>
      </c>
      <c r="AB404" s="58"/>
      <c r="AH404" s="46"/>
    </row>
    <row r="405" spans="1:34" x14ac:dyDescent="0.35">
      <c r="A405" s="32">
        <v>1208</v>
      </c>
      <c r="B405" s="32" t="s">
        <v>371</v>
      </c>
      <c r="C405" s="94">
        <v>1208</v>
      </c>
      <c r="D405" s="84">
        <v>4.9911712166375135E-3</v>
      </c>
      <c r="E405" s="81">
        <f t="shared" si="29"/>
        <v>4.0659404717969506E-2</v>
      </c>
      <c r="F405" s="81">
        <f t="shared" si="30"/>
        <v>4.0659399999999998E-2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3.5668228783362482E-2</v>
      </c>
      <c r="AB405" s="58"/>
      <c r="AH405" s="46"/>
    </row>
    <row r="406" spans="1:34" x14ac:dyDescent="0.35">
      <c r="A406" s="32">
        <v>1344</v>
      </c>
      <c r="B406" s="32" t="s">
        <v>476</v>
      </c>
      <c r="C406" s="94">
        <v>1344</v>
      </c>
      <c r="D406" s="84">
        <v>3.5515248116757818E-2</v>
      </c>
      <c r="E406" s="81">
        <f t="shared" si="29"/>
        <v>3.55828348612372E-2</v>
      </c>
      <c r="F406" s="81">
        <f t="shared" si="30"/>
        <v>3.5582830000000003E-2</v>
      </c>
      <c r="G406" s="44"/>
      <c r="H406" s="40"/>
      <c r="I406" s="40"/>
      <c r="J406" s="68">
        <f t="shared" si="27"/>
        <v>3.5515248116757818E-2</v>
      </c>
      <c r="K406" s="69">
        <f t="shared" si="28"/>
        <v>6.7581883242184837E-5</v>
      </c>
      <c r="AB406" s="58"/>
      <c r="AH406" s="46"/>
    </row>
    <row r="407" spans="1:34" x14ac:dyDescent="0.35">
      <c r="A407" s="32">
        <v>1500</v>
      </c>
      <c r="B407" s="32" t="s">
        <v>477</v>
      </c>
      <c r="C407" s="94">
        <v>1500</v>
      </c>
      <c r="D407" s="84">
        <v>9.1649321012692228E-3</v>
      </c>
      <c r="E407" s="81">
        <f t="shared" si="29"/>
        <v>2.0538085237897526E-2</v>
      </c>
      <c r="F407" s="81">
        <f t="shared" si="30"/>
        <v>2.0538089999999998E-2</v>
      </c>
      <c r="G407" s="44"/>
      <c r="H407" s="40"/>
      <c r="I407" s="40"/>
      <c r="J407" s="68">
        <f t="shared" si="27"/>
        <v>9.1649321012692228E-3</v>
      </c>
      <c r="K407" s="69">
        <f t="shared" si="28"/>
        <v>1.1373157898730776E-2</v>
      </c>
      <c r="AB407" s="58"/>
      <c r="AH407" s="46"/>
    </row>
    <row r="408" spans="1:34" x14ac:dyDescent="0.35">
      <c r="A408" s="32">
        <v>1512</v>
      </c>
      <c r="B408" s="32" t="s">
        <v>478</v>
      </c>
      <c r="C408" s="94">
        <v>1512</v>
      </c>
      <c r="D408" s="84">
        <v>3.5515248116757818E-2</v>
      </c>
      <c r="E408" s="81">
        <f t="shared" si="29"/>
        <v>3.55828348612372E-2</v>
      </c>
      <c r="F408" s="81">
        <f t="shared" si="30"/>
        <v>3.5582830000000003E-2</v>
      </c>
      <c r="G408" s="44"/>
      <c r="H408" s="40"/>
      <c r="I408" s="40"/>
      <c r="J408" s="68">
        <f t="shared" si="27"/>
        <v>3.5515248116757818E-2</v>
      </c>
      <c r="K408" s="69">
        <f t="shared" si="28"/>
        <v>6.7581883242184837E-5</v>
      </c>
      <c r="AB408" s="58"/>
      <c r="AH408" s="46"/>
    </row>
    <row r="409" spans="1:34" x14ac:dyDescent="0.35">
      <c r="A409" s="32">
        <v>1514</v>
      </c>
      <c r="B409" s="32" t="s">
        <v>479</v>
      </c>
      <c r="C409" s="94">
        <v>1514</v>
      </c>
      <c r="D409" s="85">
        <v>1.8372036736989075E-2</v>
      </c>
      <c r="E409" s="81">
        <f t="shared" si="29"/>
        <v>4.0659404717969506E-2</v>
      </c>
      <c r="F409" s="81">
        <f t="shared" si="30"/>
        <v>4.0659399999999998E-2</v>
      </c>
      <c r="G409" s="44" t="s">
        <v>249</v>
      </c>
      <c r="H409" s="40"/>
      <c r="I409" s="40"/>
      <c r="J409" s="68">
        <f t="shared" si="27"/>
        <v>1.8372036736989075E-2</v>
      </c>
      <c r="K409" s="69">
        <f t="shared" si="28"/>
        <v>2.2287363263010923E-2</v>
      </c>
      <c r="AB409" s="58"/>
      <c r="AH409" s="46"/>
    </row>
    <row r="410" spans="1:34" x14ac:dyDescent="0.35">
      <c r="A410" s="87">
        <v>1515</v>
      </c>
      <c r="B410" s="32" t="s">
        <v>480</v>
      </c>
      <c r="C410" s="97">
        <v>1515</v>
      </c>
      <c r="D410" s="85">
        <v>7.9242757953520253E-3</v>
      </c>
      <c r="E410" s="81">
        <f t="shared" si="29"/>
        <v>4.0659404717969506E-2</v>
      </c>
      <c r="F410" s="81">
        <f t="shared" si="30"/>
        <v>4.0659399999999998E-2</v>
      </c>
      <c r="G410" s="44" t="s">
        <v>249</v>
      </c>
      <c r="H410" s="40"/>
      <c r="I410" s="40"/>
      <c r="J410" s="68">
        <f t="shared" si="27"/>
        <v>7.9242757953520253E-3</v>
      </c>
      <c r="K410" s="69">
        <f t="shared" si="28"/>
        <v>3.273512420464797E-2</v>
      </c>
      <c r="AB410" s="58"/>
      <c r="AH410" s="46"/>
    </row>
    <row r="411" spans="1:34" x14ac:dyDescent="0.35">
      <c r="A411" s="32">
        <v>1516</v>
      </c>
      <c r="B411" s="32" t="s">
        <v>481</v>
      </c>
      <c r="C411" s="94">
        <v>1516</v>
      </c>
      <c r="D411" s="85">
        <v>3.0162294218498694E-2</v>
      </c>
      <c r="E411" s="81">
        <f t="shared" si="29"/>
        <v>4.5686761476591141E-2</v>
      </c>
      <c r="F411" s="81">
        <f t="shared" si="30"/>
        <v>4.568676E-2</v>
      </c>
      <c r="G411" s="44" t="s">
        <v>249</v>
      </c>
      <c r="H411" s="40"/>
      <c r="I411" s="40"/>
      <c r="J411" s="68">
        <f t="shared" si="27"/>
        <v>3.0162294218498694E-2</v>
      </c>
      <c r="K411" s="69">
        <f t="shared" si="28"/>
        <v>1.5524465781501306E-2</v>
      </c>
      <c r="AB411" s="58"/>
      <c r="AH411" s="46"/>
    </row>
    <row r="412" spans="1:34" x14ac:dyDescent="0.35">
      <c r="A412" s="32">
        <v>1517</v>
      </c>
      <c r="B412" s="32" t="s">
        <v>482</v>
      </c>
      <c r="C412" s="94">
        <v>1517</v>
      </c>
      <c r="D412" s="85">
        <v>2.6304271433610558E-2</v>
      </c>
      <c r="E412" s="81">
        <f t="shared" si="29"/>
        <v>4.5686761476591141E-2</v>
      </c>
      <c r="F412" s="81">
        <f t="shared" si="30"/>
        <v>4.568676E-2</v>
      </c>
      <c r="G412" s="44" t="s">
        <v>249</v>
      </c>
      <c r="H412" s="40"/>
      <c r="I412" s="40"/>
      <c r="J412" s="68">
        <f t="shared" si="27"/>
        <v>2.6304271433610558E-2</v>
      </c>
      <c r="K412" s="69">
        <f t="shared" si="28"/>
        <v>1.9382488566389442E-2</v>
      </c>
      <c r="AB412" s="58"/>
      <c r="AH412" s="46"/>
    </row>
    <row r="413" spans="1:34" x14ac:dyDescent="0.35">
      <c r="A413" s="32">
        <v>1518</v>
      </c>
      <c r="B413" s="32" t="s">
        <v>483</v>
      </c>
      <c r="C413" s="94">
        <v>1518</v>
      </c>
      <c r="D413" s="85">
        <v>8.5964520753672655E-3</v>
      </c>
      <c r="E413" s="81">
        <f t="shared" si="29"/>
        <v>4.0659404717969506E-2</v>
      </c>
      <c r="F413" s="81">
        <f t="shared" si="30"/>
        <v>4.0659399999999998E-2</v>
      </c>
      <c r="G413" s="44" t="s">
        <v>249</v>
      </c>
      <c r="H413" s="40"/>
      <c r="I413" s="40"/>
      <c r="J413" s="68">
        <f t="shared" si="27"/>
        <v>8.5964520753672655E-3</v>
      </c>
      <c r="K413" s="69">
        <f t="shared" si="28"/>
        <v>3.2062947924632733E-2</v>
      </c>
      <c r="AB413" s="58"/>
      <c r="AH413" s="46"/>
    </row>
    <row r="414" spans="1:34" x14ac:dyDescent="0.35">
      <c r="A414" s="32">
        <v>1519</v>
      </c>
      <c r="B414" s="32" t="s">
        <v>484</v>
      </c>
      <c r="C414" s="94">
        <v>1519</v>
      </c>
      <c r="D414" s="85">
        <v>7.2766311182143753E-3</v>
      </c>
      <c r="E414" s="81">
        <f t="shared" si="29"/>
        <v>4.0659404717969506E-2</v>
      </c>
      <c r="F414" s="81">
        <f t="shared" si="30"/>
        <v>4.0659399999999998E-2</v>
      </c>
      <c r="G414" s="44" t="s">
        <v>249</v>
      </c>
      <c r="H414" s="40"/>
      <c r="I414" s="40"/>
      <c r="J414" s="68">
        <f t="shared" si="27"/>
        <v>7.2766311182143753E-3</v>
      </c>
      <c r="K414" s="69">
        <f t="shared" si="28"/>
        <v>3.3382768881785624E-2</v>
      </c>
      <c r="AB414" s="58"/>
      <c r="AG414" s="46"/>
    </row>
    <row r="415" spans="1:34" x14ac:dyDescent="0.35">
      <c r="A415" s="32">
        <v>1520</v>
      </c>
      <c r="B415" s="32" t="s">
        <v>485</v>
      </c>
      <c r="C415" s="94">
        <v>1520</v>
      </c>
      <c r="D415" s="85">
        <v>7.0966572248573187E-3</v>
      </c>
      <c r="E415" s="81">
        <f t="shared" si="29"/>
        <v>4.0659404717969506E-2</v>
      </c>
      <c r="F415" s="81">
        <f t="shared" si="30"/>
        <v>4.0659399999999998E-2</v>
      </c>
      <c r="G415" s="44" t="s">
        <v>249</v>
      </c>
      <c r="H415" s="40"/>
      <c r="I415" s="40"/>
      <c r="J415" s="68">
        <f t="shared" si="27"/>
        <v>7.0966572248573187E-3</v>
      </c>
      <c r="K415" s="69">
        <f t="shared" si="28"/>
        <v>3.3562742775142679E-2</v>
      </c>
      <c r="AB415" s="58"/>
      <c r="AH415" s="46"/>
    </row>
    <row r="416" spans="1:34" x14ac:dyDescent="0.35">
      <c r="A416" s="32">
        <v>1521</v>
      </c>
      <c r="B416" s="32" t="s">
        <v>486</v>
      </c>
      <c r="C416" s="94">
        <v>1521</v>
      </c>
      <c r="D416" s="85">
        <v>1.6151717879469635E-2</v>
      </c>
      <c r="E416" s="81">
        <f t="shared" si="29"/>
        <v>4.0659404717969506E-2</v>
      </c>
      <c r="F416" s="81">
        <f t="shared" si="30"/>
        <v>4.0659399999999998E-2</v>
      </c>
      <c r="G416" s="44" t="s">
        <v>249</v>
      </c>
      <c r="H416" s="40"/>
      <c r="I416" s="40"/>
      <c r="J416" s="68">
        <f t="shared" si="27"/>
        <v>1.6151717879469635E-2</v>
      </c>
      <c r="K416" s="69">
        <f t="shared" si="28"/>
        <v>2.4507682120530363E-2</v>
      </c>
      <c r="AB416" s="58"/>
      <c r="AH416" s="46"/>
    </row>
    <row r="417" spans="1:34" x14ac:dyDescent="0.35">
      <c r="A417" s="32">
        <v>1522</v>
      </c>
      <c r="B417" s="32" t="s">
        <v>487</v>
      </c>
      <c r="C417" s="94">
        <v>1522</v>
      </c>
      <c r="D417" s="85">
        <v>2.9153718005497015E-2</v>
      </c>
      <c r="E417" s="81">
        <f t="shared" si="29"/>
        <v>4.5686761476591141E-2</v>
      </c>
      <c r="F417" s="81">
        <f t="shared" si="30"/>
        <v>4.568676E-2</v>
      </c>
      <c r="G417" s="44" t="s">
        <v>249</v>
      </c>
      <c r="H417" s="40"/>
      <c r="I417" s="40"/>
      <c r="J417" s="68">
        <f t="shared" si="27"/>
        <v>2.9153718005497015E-2</v>
      </c>
      <c r="K417" s="69">
        <f t="shared" si="28"/>
        <v>1.6533041994502985E-2</v>
      </c>
      <c r="AB417" s="58"/>
      <c r="AH417" s="46"/>
    </row>
    <row r="418" spans="1:34" x14ac:dyDescent="0.35">
      <c r="A418" s="32">
        <v>1523</v>
      </c>
      <c r="B418" s="32" t="s">
        <v>488</v>
      </c>
      <c r="C418" s="94">
        <v>1523</v>
      </c>
      <c r="D418" s="85">
        <v>1.1591522740477618E-2</v>
      </c>
      <c r="E418" s="81">
        <f t="shared" si="29"/>
        <v>4.0659404717969506E-2</v>
      </c>
      <c r="F418" s="81">
        <f t="shared" si="30"/>
        <v>4.0659399999999998E-2</v>
      </c>
      <c r="G418" s="44" t="s">
        <v>249</v>
      </c>
      <c r="H418" s="40"/>
      <c r="I418" s="40"/>
      <c r="J418" s="68">
        <f t="shared" si="27"/>
        <v>1.1591522740477618E-2</v>
      </c>
      <c r="K418" s="69">
        <f t="shared" si="28"/>
        <v>2.9067877259522382E-2</v>
      </c>
      <c r="AB418" s="58"/>
      <c r="AH418" s="46"/>
    </row>
    <row r="419" spans="1:34" x14ac:dyDescent="0.35">
      <c r="A419" s="32">
        <v>1524</v>
      </c>
      <c r="B419" s="32" t="s">
        <v>489</v>
      </c>
      <c r="C419" s="94">
        <v>1524</v>
      </c>
      <c r="D419" s="85">
        <v>1.1019399406014034E-2</v>
      </c>
      <c r="E419" s="81">
        <f t="shared" si="29"/>
        <v>4.0659404717969506E-2</v>
      </c>
      <c r="F419" s="81">
        <f t="shared" si="30"/>
        <v>4.0659399999999998E-2</v>
      </c>
      <c r="G419" s="44" t="s">
        <v>249</v>
      </c>
      <c r="H419" s="40"/>
      <c r="I419" s="40"/>
      <c r="J419" s="68">
        <f t="shared" si="27"/>
        <v>1.1019399406014034E-2</v>
      </c>
      <c r="K419" s="69">
        <f t="shared" si="28"/>
        <v>2.9640000593985964E-2</v>
      </c>
      <c r="AB419" s="58"/>
      <c r="AH419" s="46"/>
    </row>
    <row r="420" spans="1:34" x14ac:dyDescent="0.35">
      <c r="A420" s="32">
        <v>1526</v>
      </c>
      <c r="B420" s="32" t="s">
        <v>490</v>
      </c>
      <c r="C420" s="94">
        <v>1526</v>
      </c>
      <c r="D420" s="85">
        <v>1.1591522740477618E-2</v>
      </c>
      <c r="E420" s="81">
        <f t="shared" si="29"/>
        <v>4.0659404717969506E-2</v>
      </c>
      <c r="F420" s="81">
        <f t="shared" si="30"/>
        <v>4.0659399999999998E-2</v>
      </c>
      <c r="G420" s="44" t="s">
        <v>249</v>
      </c>
      <c r="H420" s="40"/>
      <c r="I420" s="40"/>
      <c r="J420" s="68">
        <f t="shared" si="27"/>
        <v>1.1591522740477618E-2</v>
      </c>
      <c r="K420" s="69">
        <f t="shared" si="28"/>
        <v>2.9067877259522382E-2</v>
      </c>
      <c r="AB420" s="58"/>
      <c r="AH420" s="46"/>
    </row>
    <row r="421" spans="1:34" x14ac:dyDescent="0.35">
      <c r="A421" s="32">
        <v>1527</v>
      </c>
      <c r="B421" s="32" t="s">
        <v>491</v>
      </c>
      <c r="C421" s="94">
        <v>1527</v>
      </c>
      <c r="D421" s="85">
        <v>1.7575576034080487E-2</v>
      </c>
      <c r="E421" s="81">
        <f t="shared" si="29"/>
        <v>4.0659404717969506E-2</v>
      </c>
      <c r="F421" s="81">
        <f t="shared" si="30"/>
        <v>4.0659399999999998E-2</v>
      </c>
      <c r="G421" s="44" t="s">
        <v>249</v>
      </c>
      <c r="H421" s="40"/>
      <c r="I421" s="40"/>
      <c r="J421" s="68">
        <f t="shared" si="27"/>
        <v>1.7575576034080487E-2</v>
      </c>
      <c r="K421" s="69">
        <f t="shared" si="28"/>
        <v>2.3083823965919511E-2</v>
      </c>
      <c r="AB421" s="58"/>
      <c r="AC421" s="46"/>
      <c r="AH421" s="46"/>
    </row>
    <row r="422" spans="1:34" x14ac:dyDescent="0.35">
      <c r="A422" s="32">
        <v>1528</v>
      </c>
      <c r="B422" s="32" t="s">
        <v>492</v>
      </c>
      <c r="C422" s="94">
        <v>1528</v>
      </c>
      <c r="D422" s="85">
        <v>1.1591522740477618E-2</v>
      </c>
      <c r="E422" s="81">
        <f t="shared" si="29"/>
        <v>4.0659404717969506E-2</v>
      </c>
      <c r="F422" s="81">
        <f t="shared" si="30"/>
        <v>4.0659399999999998E-2</v>
      </c>
      <c r="G422" s="44" t="s">
        <v>249</v>
      </c>
      <c r="H422" s="40"/>
      <c r="I422" s="40"/>
      <c r="J422" s="68">
        <f t="shared" si="27"/>
        <v>1.1591522740477618E-2</v>
      </c>
      <c r="K422" s="69">
        <f t="shared" si="28"/>
        <v>2.9067877259522382E-2</v>
      </c>
      <c r="AB422" s="58"/>
      <c r="AH422" s="46"/>
    </row>
    <row r="423" spans="1:34" x14ac:dyDescent="0.35">
      <c r="A423" s="32">
        <v>1529</v>
      </c>
      <c r="B423" s="32" t="s">
        <v>493</v>
      </c>
      <c r="C423" s="94">
        <v>1529</v>
      </c>
      <c r="D423" s="85">
        <v>1.8372036736989075E-2</v>
      </c>
      <c r="E423" s="81">
        <f t="shared" si="29"/>
        <v>4.0659404717969506E-2</v>
      </c>
      <c r="F423" s="81">
        <f t="shared" si="30"/>
        <v>4.0659399999999998E-2</v>
      </c>
      <c r="G423" s="44" t="s">
        <v>249</v>
      </c>
      <c r="H423" s="40"/>
      <c r="I423" s="40"/>
      <c r="J423" s="68">
        <f t="shared" si="27"/>
        <v>1.8372036736989075E-2</v>
      </c>
      <c r="K423" s="69">
        <f t="shared" si="28"/>
        <v>2.2287363263010923E-2</v>
      </c>
      <c r="AB423" s="58"/>
      <c r="AH423" s="46"/>
    </row>
    <row r="424" spans="1:34" x14ac:dyDescent="0.35">
      <c r="A424" s="32">
        <v>1530</v>
      </c>
      <c r="B424" s="32" t="s">
        <v>494</v>
      </c>
      <c r="C424" s="94">
        <v>1530</v>
      </c>
      <c r="D424" s="84">
        <v>2.1913803616673944E-2</v>
      </c>
      <c r="E424" s="81">
        <f t="shared" si="29"/>
        <v>4.5686761476591141E-2</v>
      </c>
      <c r="F424" s="81">
        <f t="shared" si="30"/>
        <v>4.568676E-2</v>
      </c>
      <c r="G424" s="44" t="s">
        <v>249</v>
      </c>
      <c r="H424" s="40"/>
      <c r="I424" s="40"/>
      <c r="J424" s="68">
        <f t="shared" si="27"/>
        <v>2.1913803616673944E-2</v>
      </c>
      <c r="K424" s="69">
        <f t="shared" si="28"/>
        <v>2.3772956383326056E-2</v>
      </c>
      <c r="AB424" s="58"/>
      <c r="AH424" s="46"/>
    </row>
    <row r="425" spans="1:34" x14ac:dyDescent="0.35">
      <c r="A425" s="32">
        <v>1531</v>
      </c>
      <c r="B425" s="32" t="s">
        <v>495</v>
      </c>
      <c r="C425" s="94">
        <v>1531</v>
      </c>
      <c r="D425" s="84">
        <v>2.8514698956759513E-2</v>
      </c>
      <c r="E425" s="81">
        <f t="shared" si="29"/>
        <v>4.5686761476591141E-2</v>
      </c>
      <c r="F425" s="81">
        <f t="shared" si="30"/>
        <v>4.568676E-2</v>
      </c>
      <c r="G425" s="44" t="s">
        <v>249</v>
      </c>
      <c r="H425" s="40"/>
      <c r="I425" s="40"/>
      <c r="J425" s="68">
        <f t="shared" si="27"/>
        <v>2.8514698956759513E-2</v>
      </c>
      <c r="K425" s="69">
        <f t="shared" si="28"/>
        <v>1.7172061043240486E-2</v>
      </c>
      <c r="AB425" s="58"/>
      <c r="AH425" s="46"/>
    </row>
    <row r="426" spans="1:34" x14ac:dyDescent="0.35">
      <c r="A426" s="32">
        <v>1532</v>
      </c>
      <c r="B426" s="32" t="s">
        <v>496</v>
      </c>
      <c r="C426" s="94">
        <v>1532</v>
      </c>
      <c r="D426" s="84">
        <v>2.9850463605962607E-2</v>
      </c>
      <c r="E426" s="81">
        <f t="shared" si="29"/>
        <v>4.5686761476591141E-2</v>
      </c>
      <c r="F426" s="81">
        <f t="shared" si="30"/>
        <v>4.568676E-2</v>
      </c>
      <c r="G426" s="44" t="s">
        <v>249</v>
      </c>
      <c r="H426" s="40"/>
      <c r="I426" s="40"/>
      <c r="J426" s="68">
        <f t="shared" si="27"/>
        <v>2.9850463605962607E-2</v>
      </c>
      <c r="K426" s="69">
        <f t="shared" si="28"/>
        <v>1.5836296394037393E-2</v>
      </c>
      <c r="AB426" s="58"/>
      <c r="AC426" s="46"/>
      <c r="AH426" s="46"/>
    </row>
    <row r="427" spans="1:34" x14ac:dyDescent="0.35">
      <c r="A427" s="32">
        <v>1533</v>
      </c>
      <c r="B427" s="32" t="s">
        <v>497</v>
      </c>
      <c r="C427" s="94">
        <v>1533</v>
      </c>
      <c r="D427" s="85">
        <v>9.0971049448942992E-2</v>
      </c>
      <c r="E427" s="81">
        <f t="shared" si="29"/>
        <v>0.12246405887251079</v>
      </c>
      <c r="F427" s="81">
        <f t="shared" si="30"/>
        <v>0.12246406</v>
      </c>
      <c r="G427" s="44" t="s">
        <v>249</v>
      </c>
      <c r="H427" s="40"/>
      <c r="I427" s="40"/>
      <c r="J427" s="68">
        <f t="shared" si="27"/>
        <v>9.0971049448942992E-2</v>
      </c>
      <c r="K427" s="69">
        <f t="shared" si="28"/>
        <v>3.1493010551057007E-2</v>
      </c>
      <c r="AB427" s="58"/>
      <c r="AH427" s="46"/>
    </row>
    <row r="428" spans="1:34" x14ac:dyDescent="0.35">
      <c r="A428" s="32">
        <v>1534</v>
      </c>
      <c r="B428" s="32" t="s">
        <v>498</v>
      </c>
      <c r="C428" s="94">
        <v>1534</v>
      </c>
      <c r="D428" s="85">
        <v>1.8579199346097967E-2</v>
      </c>
      <c r="E428" s="81">
        <f t="shared" si="29"/>
        <v>4.0659404717969506E-2</v>
      </c>
      <c r="F428" s="81">
        <f t="shared" si="30"/>
        <v>4.0659399999999998E-2</v>
      </c>
      <c r="G428" s="44" t="s">
        <v>249</v>
      </c>
      <c r="H428" s="40"/>
      <c r="I428" s="40"/>
      <c r="J428" s="68">
        <f t="shared" si="27"/>
        <v>1.8579199346097967E-2</v>
      </c>
      <c r="K428" s="69">
        <f t="shared" si="28"/>
        <v>2.2080200653902031E-2</v>
      </c>
      <c r="AB428" s="58"/>
      <c r="AH428" s="46"/>
    </row>
    <row r="429" spans="1:34" x14ac:dyDescent="0.35">
      <c r="A429" s="32">
        <v>1535</v>
      </c>
      <c r="B429" s="32" t="s">
        <v>499</v>
      </c>
      <c r="C429" s="94">
        <v>1535</v>
      </c>
      <c r="D429" s="85">
        <v>1.6679911579660436E-2</v>
      </c>
      <c r="E429" s="81">
        <f t="shared" si="29"/>
        <v>4.0659404717969506E-2</v>
      </c>
      <c r="F429" s="81">
        <f t="shared" si="30"/>
        <v>4.0659399999999998E-2</v>
      </c>
      <c r="G429" s="44" t="s">
        <v>249</v>
      </c>
      <c r="H429" s="40"/>
      <c r="I429" s="40"/>
      <c r="J429" s="68">
        <f t="shared" si="27"/>
        <v>1.6679911579660436E-2</v>
      </c>
      <c r="K429" s="69">
        <f t="shared" si="28"/>
        <v>2.3979488420339562E-2</v>
      </c>
      <c r="AB429" s="58"/>
      <c r="AH429" s="46"/>
    </row>
    <row r="430" spans="1:34" x14ac:dyDescent="0.35">
      <c r="A430" s="32">
        <v>1536</v>
      </c>
      <c r="B430" s="32" t="s">
        <v>500</v>
      </c>
      <c r="C430" s="94">
        <v>1536</v>
      </c>
      <c r="D430" s="85">
        <v>6.4563566063247325E-3</v>
      </c>
      <c r="E430" s="81">
        <f t="shared" si="29"/>
        <v>4.0659404717969506E-2</v>
      </c>
      <c r="F430" s="81">
        <f t="shared" si="30"/>
        <v>4.0659399999999998E-2</v>
      </c>
      <c r="G430" s="44" t="s">
        <v>249</v>
      </c>
      <c r="H430" s="40"/>
      <c r="I430" s="40"/>
      <c r="J430" s="68">
        <f t="shared" si="27"/>
        <v>6.4563566063247325E-3</v>
      </c>
      <c r="K430" s="69">
        <f t="shared" si="28"/>
        <v>3.4203043393675268E-2</v>
      </c>
      <c r="AB430" s="58"/>
      <c r="AH430" s="46"/>
    </row>
    <row r="431" spans="1:34" x14ac:dyDescent="0.35">
      <c r="A431" s="32">
        <v>356</v>
      </c>
      <c r="B431" s="32" t="s">
        <v>501</v>
      </c>
      <c r="C431" s="94">
        <v>356</v>
      </c>
      <c r="D431" s="85">
        <v>1.0968118399102732E-2</v>
      </c>
      <c r="E431" s="81">
        <f t="shared" si="29"/>
        <v>4.0659404717969506E-2</v>
      </c>
      <c r="F431" s="81">
        <f t="shared" si="30"/>
        <v>4.0659399999999998E-2</v>
      </c>
      <c r="G431" s="44" t="s">
        <v>249</v>
      </c>
      <c r="H431" s="40"/>
      <c r="I431" s="40"/>
      <c r="J431" s="68">
        <f t="shared" si="27"/>
        <v>1.0968118399102732E-2</v>
      </c>
      <c r="K431" s="69">
        <f t="shared" si="28"/>
        <v>2.9691281600897266E-2</v>
      </c>
      <c r="AB431" s="58"/>
      <c r="AH431" s="46"/>
    </row>
    <row r="432" spans="1:34" x14ac:dyDescent="0.35">
      <c r="A432" s="32">
        <v>1537</v>
      </c>
      <c r="B432" s="32" t="s">
        <v>502</v>
      </c>
      <c r="C432" s="94">
        <v>1537</v>
      </c>
      <c r="D432" s="85">
        <v>7.6899566326475771E-3</v>
      </c>
      <c r="E432" s="81">
        <f t="shared" si="29"/>
        <v>4.0659404717969506E-2</v>
      </c>
      <c r="F432" s="81">
        <f t="shared" si="30"/>
        <v>4.0659399999999998E-2</v>
      </c>
      <c r="G432" s="44" t="s">
        <v>249</v>
      </c>
      <c r="H432" s="40"/>
      <c r="I432" s="40"/>
      <c r="J432" s="68">
        <f t="shared" si="27"/>
        <v>7.6899566326475771E-3</v>
      </c>
      <c r="K432" s="69">
        <f t="shared" si="28"/>
        <v>3.296944336735242E-2</v>
      </c>
      <c r="AB432" s="58"/>
      <c r="AH432" s="46"/>
    </row>
    <row r="433" spans="1:34" x14ac:dyDescent="0.35">
      <c r="A433" s="32">
        <v>1538</v>
      </c>
      <c r="B433" s="32" t="s">
        <v>503</v>
      </c>
      <c r="C433" s="94">
        <v>1538</v>
      </c>
      <c r="D433" s="85">
        <v>3.2375917276170944E-2</v>
      </c>
      <c r="E433" s="81">
        <f t="shared" si="29"/>
        <v>4.5686761476591141E-2</v>
      </c>
      <c r="F433" s="81">
        <f t="shared" si="30"/>
        <v>4.568676E-2</v>
      </c>
      <c r="G433" s="44" t="s">
        <v>249</v>
      </c>
      <c r="H433" s="40"/>
      <c r="I433" s="40"/>
      <c r="J433" s="68">
        <f t="shared" si="27"/>
        <v>3.2375917276170944E-2</v>
      </c>
      <c r="K433" s="69">
        <f t="shared" si="28"/>
        <v>1.3310842723829056E-2</v>
      </c>
      <c r="AB433" s="58"/>
      <c r="AH433" s="46"/>
    </row>
    <row r="434" spans="1:34" x14ac:dyDescent="0.35">
      <c r="A434" s="32">
        <v>1539</v>
      </c>
      <c r="B434" s="32" t="s">
        <v>504</v>
      </c>
      <c r="C434" s="94">
        <v>1539</v>
      </c>
      <c r="D434" s="85">
        <v>5.4220605843926552E-2</v>
      </c>
      <c r="E434" s="81">
        <f t="shared" si="29"/>
        <v>8.6866486638763743E-2</v>
      </c>
      <c r="F434" s="81">
        <f t="shared" si="30"/>
        <v>8.6866490000000005E-2</v>
      </c>
      <c r="G434" s="44" t="s">
        <v>249</v>
      </c>
      <c r="H434" s="40"/>
      <c r="I434" s="40"/>
      <c r="J434" s="68">
        <f t="shared" si="27"/>
        <v>5.4220605843926552E-2</v>
      </c>
      <c r="K434" s="69">
        <f t="shared" si="28"/>
        <v>3.2645884156073453E-2</v>
      </c>
      <c r="AB434" s="58"/>
      <c r="AH434" s="46"/>
    </row>
    <row r="435" spans="1:34" x14ac:dyDescent="0.35">
      <c r="A435" s="32">
        <v>633</v>
      </c>
      <c r="B435" s="32" t="s">
        <v>505</v>
      </c>
      <c r="C435" s="94">
        <v>633</v>
      </c>
      <c r="D435" s="85">
        <v>9.1145150663493081E-3</v>
      </c>
      <c r="E435" s="81">
        <f t="shared" si="29"/>
        <v>4.0659404717969506E-2</v>
      </c>
      <c r="F435" s="81">
        <f t="shared" si="30"/>
        <v>4.0659399999999998E-2</v>
      </c>
      <c r="G435" s="44" t="s">
        <v>249</v>
      </c>
      <c r="H435" s="40"/>
      <c r="I435" s="40"/>
      <c r="J435" s="68">
        <f t="shared" si="27"/>
        <v>9.1145150663493081E-3</v>
      </c>
      <c r="K435" s="69">
        <f t="shared" si="28"/>
        <v>3.1544884933650694E-2</v>
      </c>
      <c r="AB435" s="58"/>
      <c r="AH435" s="46"/>
    </row>
    <row r="436" spans="1:34" x14ac:dyDescent="0.35">
      <c r="A436" s="32">
        <v>1540</v>
      </c>
      <c r="B436" s="32" t="s">
        <v>506</v>
      </c>
      <c r="C436" s="94">
        <v>1540</v>
      </c>
      <c r="D436" s="85">
        <v>1.8372036736989075E-2</v>
      </c>
      <c r="E436" s="81">
        <f t="shared" si="29"/>
        <v>4.0659404717969506E-2</v>
      </c>
      <c r="F436" s="81">
        <f t="shared" si="30"/>
        <v>4.0659399999999998E-2</v>
      </c>
      <c r="G436" s="44" t="s">
        <v>249</v>
      </c>
      <c r="H436" s="40"/>
      <c r="I436" s="40"/>
      <c r="J436" s="68">
        <f t="shared" si="27"/>
        <v>1.8372036736989075E-2</v>
      </c>
      <c r="K436" s="69">
        <f t="shared" si="28"/>
        <v>2.2287363263010923E-2</v>
      </c>
      <c r="AB436" s="58"/>
      <c r="AH436" s="46"/>
    </row>
    <row r="437" spans="1:34" x14ac:dyDescent="0.35">
      <c r="A437" s="32">
        <v>1541</v>
      </c>
      <c r="B437" s="32" t="s">
        <v>507</v>
      </c>
      <c r="C437" s="94">
        <v>1541</v>
      </c>
      <c r="D437" s="85">
        <v>2.5342479904193568E-2</v>
      </c>
      <c r="E437" s="81">
        <f t="shared" si="29"/>
        <v>4.5686761476591141E-2</v>
      </c>
      <c r="F437" s="81">
        <f t="shared" si="30"/>
        <v>4.568676E-2</v>
      </c>
      <c r="G437" s="44" t="s">
        <v>249</v>
      </c>
      <c r="H437" s="40"/>
      <c r="I437" s="40"/>
      <c r="J437" s="68">
        <f t="shared" si="27"/>
        <v>2.5342479904193568E-2</v>
      </c>
      <c r="K437" s="69">
        <f t="shared" si="28"/>
        <v>2.0344280095806432E-2</v>
      </c>
      <c r="AB437" s="58"/>
      <c r="AH437" s="46"/>
    </row>
    <row r="438" spans="1:34" x14ac:dyDescent="0.35">
      <c r="A438" s="32">
        <v>1542</v>
      </c>
      <c r="B438" s="32" t="s">
        <v>508</v>
      </c>
      <c r="C438" s="94">
        <v>1542</v>
      </c>
      <c r="D438" s="85">
        <v>1.4862649870231143E-2</v>
      </c>
      <c r="E438" s="81">
        <f t="shared" si="29"/>
        <v>4.0659404717969506E-2</v>
      </c>
      <c r="F438" s="81">
        <f t="shared" si="30"/>
        <v>4.0659399999999998E-2</v>
      </c>
      <c r="G438" s="44" t="s">
        <v>249</v>
      </c>
      <c r="H438" s="40"/>
      <c r="I438" s="40"/>
      <c r="J438" s="68">
        <f t="shared" si="27"/>
        <v>1.4862649870231143E-2</v>
      </c>
      <c r="K438" s="69">
        <f t="shared" si="28"/>
        <v>2.5796750129768856E-2</v>
      </c>
      <c r="AB438" s="58"/>
      <c r="AH438" s="46"/>
    </row>
    <row r="439" spans="1:34" x14ac:dyDescent="0.35">
      <c r="A439" s="32">
        <v>1543</v>
      </c>
      <c r="B439" s="32" t="s">
        <v>509</v>
      </c>
      <c r="C439" s="94">
        <v>1543</v>
      </c>
      <c r="D439" s="85">
        <v>2.4014818902038031E-2</v>
      </c>
      <c r="E439" s="81">
        <f t="shared" si="29"/>
        <v>4.5686761476591141E-2</v>
      </c>
      <c r="F439" s="81">
        <f t="shared" si="30"/>
        <v>4.568676E-2</v>
      </c>
      <c r="G439" s="44" t="s">
        <v>249</v>
      </c>
      <c r="H439" s="40"/>
      <c r="I439" s="40"/>
      <c r="J439" s="68">
        <f t="shared" si="27"/>
        <v>2.4014818902038031E-2</v>
      </c>
      <c r="K439" s="69">
        <f t="shared" si="28"/>
        <v>2.1671941097961969E-2</v>
      </c>
      <c r="AB439" s="58"/>
      <c r="AH439" s="46"/>
    </row>
    <row r="440" spans="1:34" x14ac:dyDescent="0.35">
      <c r="A440" s="32">
        <v>1544</v>
      </c>
      <c r="B440" s="32" t="s">
        <v>510</v>
      </c>
      <c r="C440" s="94">
        <v>1544</v>
      </c>
      <c r="D440" s="85">
        <v>9.905166032276919E-3</v>
      </c>
      <c r="E440" s="81">
        <f t="shared" si="29"/>
        <v>4.0659404717969506E-2</v>
      </c>
      <c r="F440" s="81">
        <f t="shared" si="30"/>
        <v>4.0659399999999998E-2</v>
      </c>
      <c r="G440" s="44" t="s">
        <v>249</v>
      </c>
      <c r="H440" s="40"/>
      <c r="I440" s="40"/>
      <c r="J440" s="68">
        <f t="shared" si="27"/>
        <v>9.905166032276919E-3</v>
      </c>
      <c r="K440" s="69">
        <f t="shared" si="28"/>
        <v>3.0754233967723081E-2</v>
      </c>
      <c r="AB440" s="58"/>
      <c r="AH440" s="46"/>
    </row>
    <row r="441" spans="1:34" x14ac:dyDescent="0.35">
      <c r="A441" s="32">
        <v>1545</v>
      </c>
      <c r="B441" s="32" t="s">
        <v>511</v>
      </c>
      <c r="C441" s="94">
        <v>1545</v>
      </c>
      <c r="D441" s="85">
        <v>1.8579199346097967E-2</v>
      </c>
      <c r="E441" s="81">
        <f t="shared" si="29"/>
        <v>4.0659404717969506E-2</v>
      </c>
      <c r="F441" s="81">
        <f t="shared" si="30"/>
        <v>4.0659399999999998E-2</v>
      </c>
      <c r="G441" s="44" t="s">
        <v>249</v>
      </c>
      <c r="H441" s="40"/>
      <c r="I441" s="40"/>
      <c r="J441" s="68">
        <f t="shared" si="27"/>
        <v>1.8579199346097967E-2</v>
      </c>
      <c r="K441" s="69">
        <f t="shared" si="28"/>
        <v>2.2080200653902031E-2</v>
      </c>
      <c r="AB441" s="58"/>
      <c r="AH441" s="46"/>
    </row>
    <row r="442" spans="1:34" x14ac:dyDescent="0.35">
      <c r="A442" s="32">
        <v>1546</v>
      </c>
      <c r="B442" s="32" t="s">
        <v>512</v>
      </c>
      <c r="C442" s="94">
        <v>1546</v>
      </c>
      <c r="D442" s="85">
        <v>1.4621207382840753E-2</v>
      </c>
      <c r="E442" s="81">
        <f t="shared" si="29"/>
        <v>4.0659404717969506E-2</v>
      </c>
      <c r="F442" s="81">
        <f t="shared" si="30"/>
        <v>4.0659399999999998E-2</v>
      </c>
      <c r="G442" s="44" t="s">
        <v>249</v>
      </c>
      <c r="H442" s="40"/>
      <c r="I442" s="40"/>
      <c r="J442" s="68">
        <f t="shared" si="27"/>
        <v>1.4621207382840753E-2</v>
      </c>
      <c r="K442" s="69">
        <f t="shared" si="28"/>
        <v>2.6038192617159246E-2</v>
      </c>
      <c r="AB442" s="58"/>
      <c r="AH442" s="46"/>
    </row>
    <row r="443" spans="1:34" x14ac:dyDescent="0.35">
      <c r="A443" s="32">
        <v>1547</v>
      </c>
      <c r="B443" s="32" t="s">
        <v>513</v>
      </c>
      <c r="C443" s="94">
        <v>1547</v>
      </c>
      <c r="D443" s="85">
        <v>5.6927037578345836E-2</v>
      </c>
      <c r="E443" s="81">
        <f t="shared" si="29"/>
        <v>6.0534230970095318E-2</v>
      </c>
      <c r="F443" s="81">
        <f t="shared" si="30"/>
        <v>6.0534230000000001E-2</v>
      </c>
      <c r="G443" s="101"/>
      <c r="H443" s="40"/>
      <c r="I443" s="40"/>
      <c r="J443" s="68">
        <f t="shared" si="27"/>
        <v>5.6927037578345836E-2</v>
      </c>
      <c r="K443" s="69">
        <f t="shared" si="28"/>
        <v>3.6071924216541651E-3</v>
      </c>
      <c r="AB443" s="58"/>
      <c r="AH443" s="46"/>
    </row>
    <row r="444" spans="1:34" x14ac:dyDescent="0.35">
      <c r="A444" s="32">
        <v>1548</v>
      </c>
      <c r="B444" s="32" t="s">
        <v>514</v>
      </c>
      <c r="C444" s="94">
        <v>1548</v>
      </c>
      <c r="D444" s="85">
        <v>1.1308872508368997E-2</v>
      </c>
      <c r="E444" s="81">
        <f t="shared" si="29"/>
        <v>4.0659404717969506E-2</v>
      </c>
      <c r="F444" s="81">
        <f t="shared" si="30"/>
        <v>4.0659399999999998E-2</v>
      </c>
      <c r="G444" s="44" t="s">
        <v>249</v>
      </c>
      <c r="H444" s="40"/>
      <c r="I444" s="40"/>
      <c r="J444" s="68">
        <f t="shared" si="27"/>
        <v>1.1308872508368997E-2</v>
      </c>
      <c r="K444" s="69">
        <f t="shared" si="28"/>
        <v>2.9350527491631001E-2</v>
      </c>
      <c r="AB444" s="58"/>
      <c r="AH444" s="46"/>
    </row>
    <row r="445" spans="1:34" x14ac:dyDescent="0.35">
      <c r="A445" s="32">
        <v>1549</v>
      </c>
      <c r="B445" s="32" t="s">
        <v>515</v>
      </c>
      <c r="C445" s="94">
        <v>1549</v>
      </c>
      <c r="D445" s="85">
        <v>3.0302449731208915E-2</v>
      </c>
      <c r="E445" s="81">
        <f t="shared" si="29"/>
        <v>4.5686761476591141E-2</v>
      </c>
      <c r="F445" s="81">
        <f t="shared" si="30"/>
        <v>4.568676E-2</v>
      </c>
      <c r="G445" s="44" t="s">
        <v>249</v>
      </c>
      <c r="H445" s="40"/>
      <c r="I445" s="40"/>
      <c r="J445" s="68">
        <f t="shared" si="27"/>
        <v>3.0302449731208915E-2</v>
      </c>
      <c r="K445" s="69">
        <f t="shared" si="28"/>
        <v>1.5384310268791085E-2</v>
      </c>
      <c r="AB445" s="58"/>
      <c r="AH445" s="46"/>
    </row>
    <row r="446" spans="1:34" x14ac:dyDescent="0.35">
      <c r="A446" s="32">
        <v>1550</v>
      </c>
      <c r="B446" s="32" t="s">
        <v>516</v>
      </c>
      <c r="C446" s="94">
        <v>1550</v>
      </c>
      <c r="D446" s="85">
        <v>2.3423763906350654E-2</v>
      </c>
      <c r="E446" s="81">
        <f t="shared" si="29"/>
        <v>4.5686761476591141E-2</v>
      </c>
      <c r="F446" s="81">
        <f t="shared" si="30"/>
        <v>4.568676E-2</v>
      </c>
      <c r="G446" s="44" t="s">
        <v>249</v>
      </c>
      <c r="H446" s="40"/>
      <c r="I446" s="40"/>
      <c r="J446" s="68">
        <f t="shared" si="27"/>
        <v>2.3423763906350654E-2</v>
      </c>
      <c r="K446" s="69">
        <f t="shared" si="28"/>
        <v>2.2262996093649345E-2</v>
      </c>
      <c r="AB446" s="58"/>
      <c r="AH446" s="46"/>
    </row>
    <row r="447" spans="1:34" x14ac:dyDescent="0.35">
      <c r="A447" s="32">
        <v>1551</v>
      </c>
      <c r="B447" s="32" t="s">
        <v>517</v>
      </c>
      <c r="C447" s="94">
        <v>1551</v>
      </c>
      <c r="D447" s="85">
        <v>3.5515248116757818E-2</v>
      </c>
      <c r="E447" s="81">
        <f t="shared" si="29"/>
        <v>3.55828348612372E-2</v>
      </c>
      <c r="F447" s="81">
        <f t="shared" si="30"/>
        <v>3.5582830000000003E-2</v>
      </c>
      <c r="G447" s="44"/>
      <c r="H447" s="40"/>
      <c r="I447" s="40"/>
      <c r="J447" s="68">
        <f t="shared" si="27"/>
        <v>3.5515248116757818E-2</v>
      </c>
      <c r="K447" s="69">
        <f t="shared" si="28"/>
        <v>6.7581883242184837E-5</v>
      </c>
      <c r="AB447" s="58"/>
      <c r="AH447" s="46"/>
    </row>
    <row r="448" spans="1:34" x14ac:dyDescent="0.35">
      <c r="A448" s="32">
        <v>1552</v>
      </c>
      <c r="B448" s="32" t="s">
        <v>518</v>
      </c>
      <c r="C448" s="94">
        <v>1552</v>
      </c>
      <c r="D448" s="85">
        <v>4.66220436589027E-3</v>
      </c>
      <c r="E448" s="81">
        <f t="shared" si="29"/>
        <v>4.0659404717969506E-2</v>
      </c>
      <c r="F448" s="81">
        <f t="shared" si="30"/>
        <v>4.0659399999999998E-2</v>
      </c>
      <c r="G448" s="44" t="s">
        <v>249</v>
      </c>
      <c r="H448" s="40"/>
      <c r="I448" s="40"/>
      <c r="J448" s="68">
        <f t="shared" ref="J448:J483" si="31">+D448</f>
        <v>4.66220436589027E-3</v>
      </c>
      <c r="K448" s="69">
        <f t="shared" ref="K448:K483" si="32">F448-J448</f>
        <v>3.5997195634109726E-2</v>
      </c>
      <c r="AB448" s="58"/>
      <c r="AH448" s="46"/>
    </row>
    <row r="449" spans="1:34" x14ac:dyDescent="0.35">
      <c r="A449" s="32">
        <v>1553</v>
      </c>
      <c r="B449" s="32" t="s">
        <v>519</v>
      </c>
      <c r="C449" s="94">
        <v>1553</v>
      </c>
      <c r="D449" s="85">
        <v>5.224009734886053E-3</v>
      </c>
      <c r="E449" s="81">
        <f t="shared" si="29"/>
        <v>4.0659404717969506E-2</v>
      </c>
      <c r="F449" s="81">
        <f t="shared" si="30"/>
        <v>4.0659399999999998E-2</v>
      </c>
      <c r="G449" s="44" t="s">
        <v>249</v>
      </c>
      <c r="H449" s="40"/>
      <c r="I449" s="40"/>
      <c r="J449" s="68">
        <f t="shared" si="31"/>
        <v>5.224009734886053E-3</v>
      </c>
      <c r="K449" s="69">
        <f t="shared" si="32"/>
        <v>3.5435390265113942E-2</v>
      </c>
      <c r="AB449" s="58"/>
      <c r="AH449" s="46"/>
    </row>
    <row r="450" spans="1:34" x14ac:dyDescent="0.35">
      <c r="A450" s="32">
        <v>1554</v>
      </c>
      <c r="B450" s="32" t="s">
        <v>520</v>
      </c>
      <c r="C450" s="94">
        <v>1554</v>
      </c>
      <c r="D450" s="85">
        <v>4.8459337675383378E-3</v>
      </c>
      <c r="E450" s="81">
        <f t="shared" si="29"/>
        <v>4.0659404717969506E-2</v>
      </c>
      <c r="F450" s="81">
        <f t="shared" si="30"/>
        <v>4.0659399999999998E-2</v>
      </c>
      <c r="G450" s="44" t="s">
        <v>249</v>
      </c>
      <c r="H450" s="40"/>
      <c r="I450" s="40"/>
      <c r="J450" s="68">
        <f t="shared" si="31"/>
        <v>4.8459337675383378E-3</v>
      </c>
      <c r="K450" s="69">
        <f t="shared" si="32"/>
        <v>3.5813466232461663E-2</v>
      </c>
      <c r="AB450" s="58"/>
      <c r="AH450" s="46"/>
    </row>
    <row r="451" spans="1:34" x14ac:dyDescent="0.35">
      <c r="A451" s="32">
        <v>1556</v>
      </c>
      <c r="B451" s="32" t="s">
        <v>521</v>
      </c>
      <c r="C451" s="94">
        <v>1556</v>
      </c>
      <c r="D451" s="85">
        <v>7.6363920143943621E-3</v>
      </c>
      <c r="E451" s="81">
        <f t="shared" ref="E451:E497" si="33">IF(AND(G451="X",D451&lt;$N$17),VLOOKUP(D451,$N$7:$Q$51,4,1),IF(D451&lt;$N$17,VLOOKUP(D451,$N$7:$P$51,3,1),IF(G451="X",VLOOKUP(D451,$N$7:$R$51,4,1),VLOOKUP(D451,$N$7:$R$51,3,1))))</f>
        <v>4.0659404717969506E-2</v>
      </c>
      <c r="F451" s="81">
        <f t="shared" ref="F451:F497" si="34">ROUND(E451,8)</f>
        <v>4.0659399999999998E-2</v>
      </c>
      <c r="G451" s="44" t="s">
        <v>249</v>
      </c>
      <c r="H451" s="40"/>
      <c r="I451" s="40"/>
      <c r="J451" s="68">
        <f t="shared" si="31"/>
        <v>7.6363920143943621E-3</v>
      </c>
      <c r="K451" s="69">
        <f t="shared" si="32"/>
        <v>3.3023007985605639E-2</v>
      </c>
      <c r="AB451" s="58"/>
      <c r="AH451" s="46"/>
    </row>
    <row r="452" spans="1:34" x14ac:dyDescent="0.35">
      <c r="A452" s="32">
        <v>1557</v>
      </c>
      <c r="B452" s="32" t="s">
        <v>522</v>
      </c>
      <c r="C452" s="94">
        <v>1557</v>
      </c>
      <c r="D452" s="85">
        <v>5.9682827983773218E-3</v>
      </c>
      <c r="E452" s="81">
        <f t="shared" si="33"/>
        <v>4.0659404717969506E-2</v>
      </c>
      <c r="F452" s="81">
        <f t="shared" si="34"/>
        <v>4.0659399999999998E-2</v>
      </c>
      <c r="G452" s="44" t="s">
        <v>249</v>
      </c>
      <c r="H452" s="40"/>
      <c r="I452" s="40"/>
      <c r="J452" s="68">
        <f t="shared" si="31"/>
        <v>5.9682827983773218E-3</v>
      </c>
      <c r="K452" s="69">
        <f t="shared" si="32"/>
        <v>3.4691117201622677E-2</v>
      </c>
      <c r="AB452" s="58"/>
      <c r="AH452" s="46"/>
    </row>
    <row r="453" spans="1:34" x14ac:dyDescent="0.35">
      <c r="A453" s="32">
        <v>1558</v>
      </c>
      <c r="B453" s="32" t="s">
        <v>523</v>
      </c>
      <c r="C453" s="94">
        <v>1558</v>
      </c>
      <c r="D453" s="85">
        <v>1.0144030701243228E-2</v>
      </c>
      <c r="E453" s="81">
        <f t="shared" si="33"/>
        <v>4.0659404717969506E-2</v>
      </c>
      <c r="F453" s="81">
        <f t="shared" si="34"/>
        <v>4.0659399999999998E-2</v>
      </c>
      <c r="G453" s="44" t="s">
        <v>249</v>
      </c>
      <c r="H453" s="40"/>
      <c r="I453" s="40"/>
      <c r="J453" s="68">
        <f t="shared" si="31"/>
        <v>1.0144030701243228E-2</v>
      </c>
      <c r="K453" s="69">
        <f t="shared" si="32"/>
        <v>3.051536929875677E-2</v>
      </c>
      <c r="AB453" s="58"/>
      <c r="AH453" s="46"/>
    </row>
    <row r="454" spans="1:34" x14ac:dyDescent="0.35">
      <c r="A454" s="32">
        <v>1559</v>
      </c>
      <c r="B454" s="32" t="s">
        <v>524</v>
      </c>
      <c r="C454" s="94">
        <v>1559</v>
      </c>
      <c r="D454" s="85">
        <v>1.7944619439197205E-2</v>
      </c>
      <c r="E454" s="81">
        <f t="shared" si="33"/>
        <v>4.0659404717969506E-2</v>
      </c>
      <c r="F454" s="81">
        <f t="shared" si="34"/>
        <v>4.0659399999999998E-2</v>
      </c>
      <c r="G454" s="44" t="s">
        <v>249</v>
      </c>
      <c r="H454" s="40"/>
      <c r="I454" s="40"/>
      <c r="J454" s="68">
        <f t="shared" si="31"/>
        <v>1.7944619439197205E-2</v>
      </c>
      <c r="K454" s="69">
        <f t="shared" si="32"/>
        <v>2.2714780560802793E-2</v>
      </c>
      <c r="AB454" s="58"/>
      <c r="AH454" s="46"/>
    </row>
    <row r="455" spans="1:34" x14ac:dyDescent="0.35">
      <c r="A455" s="32">
        <v>1560</v>
      </c>
      <c r="B455" s="32" t="s">
        <v>525</v>
      </c>
      <c r="C455" s="94">
        <v>1560</v>
      </c>
      <c r="D455" s="85">
        <v>6.5905086885069408E-3</v>
      </c>
      <c r="E455" s="81">
        <f t="shared" si="33"/>
        <v>4.0659404717969506E-2</v>
      </c>
      <c r="F455" s="81">
        <f t="shared" si="34"/>
        <v>4.0659399999999998E-2</v>
      </c>
      <c r="G455" s="44" t="s">
        <v>249</v>
      </c>
      <c r="H455" s="40"/>
      <c r="I455" s="40"/>
      <c r="J455" s="68">
        <f t="shared" si="31"/>
        <v>6.5905086885069408E-3</v>
      </c>
      <c r="K455" s="69">
        <f t="shared" si="32"/>
        <v>3.4068891311493057E-2</v>
      </c>
      <c r="AB455" s="58"/>
      <c r="AH455" s="46"/>
    </row>
    <row r="456" spans="1:34" x14ac:dyDescent="0.35">
      <c r="A456" s="32">
        <v>1561</v>
      </c>
      <c r="B456" s="32" t="s">
        <v>526</v>
      </c>
      <c r="C456" s="94">
        <v>1561</v>
      </c>
      <c r="D456" s="85">
        <v>3.5515248116757818E-2</v>
      </c>
      <c r="E456" s="81">
        <f t="shared" si="33"/>
        <v>3.55828348612372E-2</v>
      </c>
      <c r="F456" s="81">
        <f t="shared" si="34"/>
        <v>3.5582830000000003E-2</v>
      </c>
      <c r="G456" s="44"/>
      <c r="H456" s="40"/>
      <c r="I456" s="40"/>
      <c r="J456" s="68">
        <f t="shared" si="31"/>
        <v>3.5515248116757818E-2</v>
      </c>
      <c r="K456" s="69">
        <f t="shared" si="32"/>
        <v>6.7581883242184837E-5</v>
      </c>
      <c r="AB456" s="58"/>
      <c r="AH456" s="46"/>
    </row>
    <row r="457" spans="1:34" x14ac:dyDescent="0.35">
      <c r="A457" s="32">
        <v>1562</v>
      </c>
      <c r="B457" s="32" t="s">
        <v>527</v>
      </c>
      <c r="C457" s="94">
        <v>1562</v>
      </c>
      <c r="D457" s="85">
        <v>1.3312926624800844E-2</v>
      </c>
      <c r="E457" s="81">
        <f t="shared" si="33"/>
        <v>4.0659404717969506E-2</v>
      </c>
      <c r="F457" s="81">
        <f t="shared" si="34"/>
        <v>4.0659399999999998E-2</v>
      </c>
      <c r="G457" s="44" t="s">
        <v>249</v>
      </c>
      <c r="H457" s="40"/>
      <c r="I457" s="40"/>
      <c r="J457" s="68">
        <f t="shared" si="31"/>
        <v>1.3312926624800844E-2</v>
      </c>
      <c r="K457" s="69">
        <f t="shared" si="32"/>
        <v>2.7346473375199153E-2</v>
      </c>
      <c r="AB457" s="58"/>
      <c r="AH457" s="46"/>
    </row>
    <row r="458" spans="1:34" x14ac:dyDescent="0.35">
      <c r="A458" s="32">
        <v>1563</v>
      </c>
      <c r="B458" s="32" t="s">
        <v>528</v>
      </c>
      <c r="C458" s="94">
        <v>1563</v>
      </c>
      <c r="D458" s="85">
        <v>3.5450352635332139E-2</v>
      </c>
      <c r="E458" s="81">
        <f t="shared" si="33"/>
        <v>4.5686761476591141E-2</v>
      </c>
      <c r="F458" s="81">
        <f t="shared" si="34"/>
        <v>4.568676E-2</v>
      </c>
      <c r="G458" s="44" t="s">
        <v>249</v>
      </c>
      <c r="H458" s="40"/>
      <c r="I458" s="40"/>
      <c r="J458" s="68">
        <f t="shared" si="31"/>
        <v>3.5450352635332139E-2</v>
      </c>
      <c r="K458" s="69">
        <f t="shared" si="32"/>
        <v>1.0236407364667861E-2</v>
      </c>
      <c r="AB458" s="58"/>
      <c r="AH458" s="46"/>
    </row>
    <row r="459" spans="1:34" x14ac:dyDescent="0.35">
      <c r="A459" s="32">
        <v>1564</v>
      </c>
      <c r="B459" s="32" t="s">
        <v>529</v>
      </c>
      <c r="C459" s="94">
        <v>1564</v>
      </c>
      <c r="D459" s="85">
        <v>1.5607564483894814E-2</v>
      </c>
      <c r="E459" s="81">
        <f t="shared" si="33"/>
        <v>4.0659404717969506E-2</v>
      </c>
      <c r="F459" s="81">
        <f t="shared" si="34"/>
        <v>4.0659399999999998E-2</v>
      </c>
      <c r="G459" s="44" t="s">
        <v>249</v>
      </c>
      <c r="H459" s="40"/>
      <c r="I459" s="40"/>
      <c r="J459" s="68">
        <f t="shared" si="31"/>
        <v>1.5607564483894814E-2</v>
      </c>
      <c r="K459" s="69">
        <f t="shared" si="32"/>
        <v>2.5051835516105184E-2</v>
      </c>
      <c r="AB459" s="58"/>
      <c r="AH459" s="46"/>
    </row>
    <row r="460" spans="1:34" x14ac:dyDescent="0.35">
      <c r="A460" s="32">
        <v>1565</v>
      </c>
      <c r="B460" s="32" t="s">
        <v>530</v>
      </c>
      <c r="C460" s="94">
        <v>1565</v>
      </c>
      <c r="D460" s="85">
        <v>1.0432651361400615E-2</v>
      </c>
      <c r="E460" s="81">
        <f t="shared" si="33"/>
        <v>4.0659404717969506E-2</v>
      </c>
      <c r="F460" s="81">
        <f t="shared" si="34"/>
        <v>4.0659399999999998E-2</v>
      </c>
      <c r="G460" s="44" t="s">
        <v>249</v>
      </c>
      <c r="H460" s="40"/>
      <c r="I460" s="40"/>
      <c r="J460" s="68">
        <f t="shared" si="31"/>
        <v>1.0432651361400615E-2</v>
      </c>
      <c r="K460" s="69">
        <f t="shared" si="32"/>
        <v>3.0226748638599383E-2</v>
      </c>
      <c r="AB460" s="58"/>
      <c r="AH460" s="46"/>
    </row>
    <row r="461" spans="1:34" x14ac:dyDescent="0.35">
      <c r="A461" s="32">
        <v>1566</v>
      </c>
      <c r="B461" s="32" t="s">
        <v>531</v>
      </c>
      <c r="C461" s="94">
        <v>1566</v>
      </c>
      <c r="D461" s="85">
        <v>1.1203508066734822E-2</v>
      </c>
      <c r="E461" s="81">
        <f t="shared" si="33"/>
        <v>4.0659404717969506E-2</v>
      </c>
      <c r="F461" s="81">
        <f t="shared" si="34"/>
        <v>4.0659399999999998E-2</v>
      </c>
      <c r="G461" s="44" t="s">
        <v>249</v>
      </c>
      <c r="H461" s="40"/>
      <c r="I461" s="40"/>
      <c r="J461" s="68">
        <f t="shared" si="31"/>
        <v>1.1203508066734822E-2</v>
      </c>
      <c r="K461" s="69">
        <f t="shared" si="32"/>
        <v>2.9455891933265178E-2</v>
      </c>
      <c r="AB461" s="58"/>
      <c r="AH461" s="46"/>
    </row>
    <row r="462" spans="1:34" x14ac:dyDescent="0.35">
      <c r="A462" s="32">
        <v>1568</v>
      </c>
      <c r="B462" s="32" t="s">
        <v>532</v>
      </c>
      <c r="C462" s="94">
        <v>1568</v>
      </c>
      <c r="D462" s="85">
        <v>6.1450751483719942E-3</v>
      </c>
      <c r="E462" s="81">
        <f t="shared" si="33"/>
        <v>4.0659404717969506E-2</v>
      </c>
      <c r="F462" s="81">
        <f t="shared" si="34"/>
        <v>4.0659399999999998E-2</v>
      </c>
      <c r="G462" s="44" t="s">
        <v>249</v>
      </c>
      <c r="H462" s="40"/>
      <c r="I462" s="40"/>
      <c r="J462" s="68">
        <f t="shared" si="31"/>
        <v>6.1450751483719942E-3</v>
      </c>
      <c r="K462" s="69">
        <f t="shared" si="32"/>
        <v>3.4514324851628003E-2</v>
      </c>
      <c r="AB462" s="58"/>
      <c r="AH462" s="46"/>
    </row>
    <row r="463" spans="1:34" x14ac:dyDescent="0.35">
      <c r="A463" s="32">
        <v>1569</v>
      </c>
      <c r="B463" s="32" t="s">
        <v>533</v>
      </c>
      <c r="C463" s="94">
        <v>1569</v>
      </c>
      <c r="D463" s="85">
        <v>3.5515248116757818E-2</v>
      </c>
      <c r="E463" s="81">
        <f t="shared" si="33"/>
        <v>3.55828348612372E-2</v>
      </c>
      <c r="F463" s="81">
        <f t="shared" si="34"/>
        <v>3.5582830000000003E-2</v>
      </c>
      <c r="G463" s="44"/>
      <c r="H463" s="40"/>
      <c r="I463" s="40"/>
      <c r="J463" s="68">
        <f t="shared" si="31"/>
        <v>3.5515248116757818E-2</v>
      </c>
      <c r="K463" s="69">
        <f t="shared" si="32"/>
        <v>6.7581883242184837E-5</v>
      </c>
      <c r="AB463" s="58"/>
      <c r="AH463" s="46"/>
    </row>
    <row r="464" spans="1:34" x14ac:dyDescent="0.35">
      <c r="A464" s="32">
        <v>1570</v>
      </c>
      <c r="B464" s="32" t="s">
        <v>534</v>
      </c>
      <c r="C464" s="94">
        <v>1570</v>
      </c>
      <c r="D464" s="85">
        <v>3.5515248116757818E-2</v>
      </c>
      <c r="E464" s="81">
        <f t="shared" si="33"/>
        <v>3.55828348612372E-2</v>
      </c>
      <c r="F464" s="81">
        <f t="shared" si="34"/>
        <v>3.5582830000000003E-2</v>
      </c>
      <c r="G464" s="44"/>
      <c r="H464" s="40"/>
      <c r="I464" s="40"/>
      <c r="J464" s="68">
        <f t="shared" si="31"/>
        <v>3.5515248116757818E-2</v>
      </c>
      <c r="K464" s="69">
        <f t="shared" si="32"/>
        <v>6.7581883242184837E-5</v>
      </c>
      <c r="AB464" s="58"/>
      <c r="AH464" s="46"/>
    </row>
    <row r="465" spans="1:34" x14ac:dyDescent="0.35">
      <c r="A465" s="32">
        <v>1571</v>
      </c>
      <c r="B465" s="32" t="s">
        <v>535</v>
      </c>
      <c r="C465" s="94">
        <v>1571</v>
      </c>
      <c r="D465" s="85">
        <v>3.5515248116757818E-2</v>
      </c>
      <c r="E465" s="81">
        <f t="shared" si="33"/>
        <v>3.55828348612372E-2</v>
      </c>
      <c r="F465" s="81">
        <f t="shared" si="34"/>
        <v>3.5582830000000003E-2</v>
      </c>
      <c r="G465" s="44"/>
      <c r="H465" s="40"/>
      <c r="I465" s="40"/>
      <c r="J465" s="68">
        <f t="shared" si="31"/>
        <v>3.5515248116757818E-2</v>
      </c>
      <c r="K465" s="69">
        <f t="shared" si="32"/>
        <v>6.7581883242184837E-5</v>
      </c>
      <c r="AB465" s="58"/>
      <c r="AH465" s="46"/>
    </row>
    <row r="466" spans="1:34" x14ac:dyDescent="0.35">
      <c r="A466" s="32">
        <v>491</v>
      </c>
      <c r="B466" s="32" t="s">
        <v>536</v>
      </c>
      <c r="C466" s="94">
        <v>491</v>
      </c>
      <c r="D466" s="85">
        <v>7.6010944452201672E-3</v>
      </c>
      <c r="E466" s="81">
        <f t="shared" si="33"/>
        <v>4.0659404717969506E-2</v>
      </c>
      <c r="F466" s="81">
        <f t="shared" si="34"/>
        <v>4.0659399999999998E-2</v>
      </c>
      <c r="G466" s="44" t="s">
        <v>249</v>
      </c>
      <c r="H466" s="40"/>
      <c r="I466" s="40"/>
      <c r="J466" s="68">
        <f t="shared" si="31"/>
        <v>7.6010944452201672E-3</v>
      </c>
      <c r="K466" s="69">
        <f t="shared" si="32"/>
        <v>3.3058305554779829E-2</v>
      </c>
      <c r="AB466" s="58"/>
      <c r="AH466" s="46"/>
    </row>
    <row r="467" spans="1:34" x14ac:dyDescent="0.35">
      <c r="A467" s="32">
        <v>1573</v>
      </c>
      <c r="B467" s="32" t="s">
        <v>537</v>
      </c>
      <c r="C467" s="94">
        <v>1573</v>
      </c>
      <c r="D467" s="85">
        <v>6.1045017428622023E-3</v>
      </c>
      <c r="E467" s="81">
        <f t="shared" si="33"/>
        <v>4.0659404717969506E-2</v>
      </c>
      <c r="F467" s="81">
        <f t="shared" si="34"/>
        <v>4.0659399999999998E-2</v>
      </c>
      <c r="G467" s="44" t="s">
        <v>249</v>
      </c>
      <c r="H467" s="40"/>
      <c r="I467" s="40"/>
      <c r="J467" s="68">
        <f t="shared" si="31"/>
        <v>6.1045017428622023E-3</v>
      </c>
      <c r="K467" s="69">
        <f t="shared" si="32"/>
        <v>3.4554898257137798E-2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538</v>
      </c>
      <c r="C468" s="94">
        <v>1574</v>
      </c>
      <c r="D468" s="85">
        <v>2.5063808615979868E-2</v>
      </c>
      <c r="E468" s="81">
        <f t="shared" si="33"/>
        <v>4.5686761476591141E-2</v>
      </c>
      <c r="F468" s="81">
        <f t="shared" si="34"/>
        <v>4.568676E-2</v>
      </c>
      <c r="G468" s="44" t="s">
        <v>249</v>
      </c>
      <c r="H468" s="40"/>
      <c r="I468" s="40"/>
      <c r="J468" s="68">
        <f t="shared" si="31"/>
        <v>2.5063808615979868E-2</v>
      </c>
      <c r="K468" s="69">
        <f t="shared" si="32"/>
        <v>2.0622951384020132E-2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539</v>
      </c>
      <c r="C469" s="94">
        <v>1575</v>
      </c>
      <c r="D469" s="85">
        <v>1.2522325193123336E-2</v>
      </c>
      <c r="E469" s="81">
        <f t="shared" si="33"/>
        <v>4.0659404717969506E-2</v>
      </c>
      <c r="F469" s="81">
        <f t="shared" si="34"/>
        <v>4.0659399999999998E-2</v>
      </c>
      <c r="G469" s="44" t="s">
        <v>249</v>
      </c>
      <c r="H469" s="40"/>
      <c r="I469" s="40"/>
      <c r="J469" s="68">
        <f t="shared" si="31"/>
        <v>1.2522325193123336E-2</v>
      </c>
      <c r="K469" s="69">
        <f t="shared" si="32"/>
        <v>2.8137074806876661E-2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540</v>
      </c>
      <c r="C470" s="94">
        <v>1576</v>
      </c>
      <c r="D470" s="85">
        <v>1.0125502797925448E-2</v>
      </c>
      <c r="E470" s="81">
        <f t="shared" si="33"/>
        <v>4.0659404717969506E-2</v>
      </c>
      <c r="F470" s="81">
        <f t="shared" si="34"/>
        <v>4.0659399999999998E-2</v>
      </c>
      <c r="G470" s="44" t="s">
        <v>249</v>
      </c>
      <c r="H470" s="40"/>
      <c r="I470" s="40"/>
      <c r="J470" s="68">
        <f t="shared" si="31"/>
        <v>1.0125502797925448E-2</v>
      </c>
      <c r="K470" s="69">
        <f t="shared" si="32"/>
        <v>3.0533897202074549E-2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3.5515248116757818E-2</v>
      </c>
      <c r="E471" s="81">
        <f t="shared" si="33"/>
        <v>3.55828348612372E-2</v>
      </c>
      <c r="F471" s="81">
        <f t="shared" si="34"/>
        <v>3.5582830000000003E-2</v>
      </c>
      <c r="G471" s="44"/>
      <c r="H471" s="40"/>
      <c r="I471" s="40"/>
      <c r="J471" s="68">
        <f t="shared" si="31"/>
        <v>3.5515248116757818E-2</v>
      </c>
      <c r="K471" s="69">
        <f t="shared" si="32"/>
        <v>6.7581883242184837E-5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541</v>
      </c>
      <c r="C472" s="94">
        <v>1578</v>
      </c>
      <c r="D472" s="84">
        <v>3.7561208921620737E-2</v>
      </c>
      <c r="E472" s="81">
        <f t="shared" si="33"/>
        <v>5.2259651293524292E-2</v>
      </c>
      <c r="F472" s="81">
        <f t="shared" si="34"/>
        <v>5.2259649999999998E-2</v>
      </c>
      <c r="G472" s="44" t="s">
        <v>249</v>
      </c>
      <c r="H472" s="40"/>
      <c r="I472" s="40"/>
      <c r="J472" s="68">
        <f t="shared" si="31"/>
        <v>3.7561208921620737E-2</v>
      </c>
      <c r="K472" s="69">
        <f t="shared" si="32"/>
        <v>1.4698441078379261E-2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542</v>
      </c>
      <c r="C473" s="94">
        <v>1579</v>
      </c>
      <c r="D473" s="84">
        <v>2.8282482598730386E-2</v>
      </c>
      <c r="E473" s="81">
        <f t="shared" si="33"/>
        <v>4.5686761476591141E-2</v>
      </c>
      <c r="F473" s="81">
        <f t="shared" si="34"/>
        <v>4.568676E-2</v>
      </c>
      <c r="G473" s="44" t="s">
        <v>249</v>
      </c>
      <c r="H473" s="40"/>
      <c r="I473" s="40"/>
      <c r="J473" s="68">
        <f t="shared" si="31"/>
        <v>2.8282482598730386E-2</v>
      </c>
      <c r="K473" s="69">
        <f t="shared" si="32"/>
        <v>1.7404277401269614E-2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543</v>
      </c>
      <c r="C474" s="94">
        <v>1581</v>
      </c>
      <c r="D474" s="84">
        <v>8.4218095701248205E-2</v>
      </c>
      <c r="E474" s="81">
        <f t="shared" si="33"/>
        <v>8.6866486638763743E-2</v>
      </c>
      <c r="F474" s="81">
        <f t="shared" si="34"/>
        <v>8.6866490000000005E-2</v>
      </c>
      <c r="G474" s="44"/>
      <c r="H474" s="40"/>
      <c r="I474" s="40"/>
      <c r="J474" s="68">
        <f t="shared" si="31"/>
        <v>8.4218095701248205E-2</v>
      </c>
      <c r="K474" s="69">
        <f t="shared" si="32"/>
        <v>2.6483942987517994E-3</v>
      </c>
      <c r="P474"/>
      <c r="AB474" s="58"/>
      <c r="AH474" s="46"/>
    </row>
    <row r="475" spans="1:34" x14ac:dyDescent="0.35">
      <c r="A475" s="32">
        <v>428</v>
      </c>
      <c r="B475" s="32" t="s">
        <v>544</v>
      </c>
      <c r="C475" s="94">
        <v>428</v>
      </c>
      <c r="D475" s="84">
        <v>3.5450352635332139E-2</v>
      </c>
      <c r="E475" s="81">
        <f t="shared" si="33"/>
        <v>4.5686761476591141E-2</v>
      </c>
      <c r="F475" s="81">
        <f t="shared" si="34"/>
        <v>4.568676E-2</v>
      </c>
      <c r="G475" s="44" t="s">
        <v>249</v>
      </c>
      <c r="H475" s="40"/>
      <c r="I475" s="40"/>
      <c r="J475" s="68">
        <f t="shared" si="31"/>
        <v>3.5450352635332139E-2</v>
      </c>
      <c r="K475" s="69">
        <f t="shared" si="32"/>
        <v>1.0236407364667861E-2</v>
      </c>
      <c r="P475"/>
      <c r="AB475" s="58"/>
      <c r="AH475" s="46"/>
    </row>
    <row r="476" spans="1:34" x14ac:dyDescent="0.35">
      <c r="A476" s="32">
        <v>1586</v>
      </c>
      <c r="B476" s="32" t="s">
        <v>545</v>
      </c>
      <c r="C476" s="94">
        <v>1586</v>
      </c>
      <c r="D476" s="84">
        <v>1.2789314822418629E-2</v>
      </c>
      <c r="E476" s="81">
        <f t="shared" si="33"/>
        <v>4.0659404717969506E-2</v>
      </c>
      <c r="F476" s="81">
        <f t="shared" si="34"/>
        <v>4.0659399999999998E-2</v>
      </c>
      <c r="G476" s="44" t="s">
        <v>249</v>
      </c>
      <c r="H476" s="40"/>
      <c r="I476" s="40"/>
      <c r="J476" s="68">
        <f t="shared" si="31"/>
        <v>1.2789314822418629E-2</v>
      </c>
      <c r="K476" s="69">
        <f t="shared" si="32"/>
        <v>2.7870085177581369E-2</v>
      </c>
      <c r="P476"/>
      <c r="AB476" s="58"/>
      <c r="AH476" s="46"/>
    </row>
    <row r="477" spans="1:34" x14ac:dyDescent="0.35">
      <c r="A477" s="32">
        <v>1587</v>
      </c>
      <c r="B477" s="32" t="s">
        <v>546</v>
      </c>
      <c r="C477" s="94">
        <v>1587</v>
      </c>
      <c r="D477" s="84">
        <v>2.3499288181945049E-2</v>
      </c>
      <c r="E477" s="81">
        <f t="shared" si="33"/>
        <v>4.5686761476591141E-2</v>
      </c>
      <c r="F477" s="81">
        <f t="shared" si="34"/>
        <v>4.568676E-2</v>
      </c>
      <c r="G477" s="44" t="s">
        <v>249</v>
      </c>
      <c r="H477" s="40"/>
      <c r="I477" s="40"/>
      <c r="J477" s="68">
        <f t="shared" si="31"/>
        <v>2.3499288181945049E-2</v>
      </c>
      <c r="K477" s="69">
        <f t="shared" si="32"/>
        <v>2.218747181805495E-2</v>
      </c>
      <c r="P477"/>
      <c r="AB477" s="58"/>
      <c r="AH477" s="46"/>
    </row>
    <row r="478" spans="1:34" x14ac:dyDescent="0.35">
      <c r="A478" s="32">
        <v>1588</v>
      </c>
      <c r="B478" s="32" t="s">
        <v>547</v>
      </c>
      <c r="C478" s="94">
        <v>1588</v>
      </c>
      <c r="D478" s="84">
        <v>6.1450751483719942E-3</v>
      </c>
      <c r="E478" s="81">
        <f t="shared" si="33"/>
        <v>4.0659404717969506E-2</v>
      </c>
      <c r="F478" s="81">
        <f t="shared" si="34"/>
        <v>4.0659399999999998E-2</v>
      </c>
      <c r="G478" s="44" t="s">
        <v>249</v>
      </c>
      <c r="H478" s="40"/>
      <c r="I478" s="40"/>
      <c r="J478" s="68">
        <f t="shared" si="31"/>
        <v>6.1450751483719942E-3</v>
      </c>
      <c r="K478" s="69">
        <f t="shared" si="32"/>
        <v>3.4514324851628003E-2</v>
      </c>
      <c r="AB478" s="58"/>
      <c r="AH478" s="46"/>
    </row>
    <row r="479" spans="1:34" x14ac:dyDescent="0.35">
      <c r="A479" s="32">
        <v>1589</v>
      </c>
      <c r="B479" s="32" t="s">
        <v>548</v>
      </c>
      <c r="C479" s="94">
        <v>1589</v>
      </c>
      <c r="D479" s="84">
        <v>1.375793345810924E-2</v>
      </c>
      <c r="E479" s="81">
        <f t="shared" si="33"/>
        <v>4.0659404717969506E-2</v>
      </c>
      <c r="F479" s="81">
        <f t="shared" si="34"/>
        <v>4.0659399999999998E-2</v>
      </c>
      <c r="G479" s="44" t="s">
        <v>249</v>
      </c>
      <c r="H479" s="40"/>
      <c r="I479" s="40"/>
      <c r="J479" s="68">
        <f t="shared" si="31"/>
        <v>1.375793345810924E-2</v>
      </c>
      <c r="K479" s="69">
        <f t="shared" si="32"/>
        <v>2.690146654189076E-2</v>
      </c>
      <c r="AB479" s="58"/>
      <c r="AH479" s="46"/>
    </row>
    <row r="480" spans="1:34" x14ac:dyDescent="0.35">
      <c r="A480" s="32">
        <v>1590</v>
      </c>
      <c r="B480" s="32" t="s">
        <v>549</v>
      </c>
      <c r="C480" s="94">
        <v>1590</v>
      </c>
      <c r="D480" s="84">
        <v>6.7855844977557991E-3</v>
      </c>
      <c r="E480" s="81">
        <f t="shared" si="33"/>
        <v>4.0659404717969506E-2</v>
      </c>
      <c r="F480" s="81">
        <f t="shared" si="34"/>
        <v>4.0659399999999998E-2</v>
      </c>
      <c r="G480" s="44" t="s">
        <v>249</v>
      </c>
      <c r="H480" s="40"/>
      <c r="I480" s="40"/>
      <c r="J480" s="68">
        <f t="shared" si="31"/>
        <v>6.7855844977557991E-3</v>
      </c>
      <c r="K480" s="69">
        <f t="shared" si="32"/>
        <v>3.3873815502244199E-2</v>
      </c>
      <c r="AB480" s="58"/>
      <c r="AH480" s="46"/>
    </row>
    <row r="481" spans="1:34" x14ac:dyDescent="0.35">
      <c r="A481" s="32">
        <v>1591</v>
      </c>
      <c r="B481" s="32" t="s">
        <v>550</v>
      </c>
      <c r="C481" s="94">
        <v>1591</v>
      </c>
      <c r="D481" s="84">
        <v>2.0749737975706523E-2</v>
      </c>
      <c r="E481" s="81">
        <f t="shared" si="33"/>
        <v>4.5686761476591141E-2</v>
      </c>
      <c r="F481" s="81">
        <f t="shared" si="34"/>
        <v>4.568676E-2</v>
      </c>
      <c r="G481" s="44" t="s">
        <v>249</v>
      </c>
      <c r="H481" s="40"/>
      <c r="I481" s="40"/>
      <c r="J481" s="68">
        <f t="shared" si="31"/>
        <v>2.0749737975706523E-2</v>
      </c>
      <c r="K481" s="69">
        <f t="shared" si="32"/>
        <v>2.4937022024293477E-2</v>
      </c>
      <c r="AB481" s="58"/>
      <c r="AH481" s="46"/>
    </row>
    <row r="482" spans="1:34" x14ac:dyDescent="0.35">
      <c r="A482" s="32">
        <v>1592</v>
      </c>
      <c r="B482" s="32" t="s">
        <v>551</v>
      </c>
      <c r="C482" s="94">
        <v>1592</v>
      </c>
      <c r="D482" s="84">
        <v>5.224009734886053E-3</v>
      </c>
      <c r="E482" s="81">
        <f t="shared" si="33"/>
        <v>4.0659404717969506E-2</v>
      </c>
      <c r="F482" s="81">
        <f t="shared" si="34"/>
        <v>4.0659399999999998E-2</v>
      </c>
      <c r="G482" s="44" t="s">
        <v>249</v>
      </c>
      <c r="H482" s="40"/>
      <c r="I482" s="40"/>
      <c r="J482" s="68">
        <f t="shared" si="31"/>
        <v>5.224009734886053E-3</v>
      </c>
      <c r="K482" s="69">
        <f t="shared" si="32"/>
        <v>3.5435390265113942E-2</v>
      </c>
      <c r="AB482" s="58"/>
      <c r="AH482" s="46"/>
    </row>
    <row r="483" spans="1:34" x14ac:dyDescent="0.35">
      <c r="A483" s="32">
        <v>1593</v>
      </c>
      <c r="B483" s="32" t="s">
        <v>552</v>
      </c>
      <c r="C483" s="94">
        <v>1593</v>
      </c>
      <c r="D483" s="84">
        <v>1.0006463328251888E-2</v>
      </c>
      <c r="E483" s="81">
        <f t="shared" si="33"/>
        <v>4.0659404717969506E-2</v>
      </c>
      <c r="F483" s="81">
        <f t="shared" si="34"/>
        <v>4.0659399999999998E-2</v>
      </c>
      <c r="G483" s="44" t="s">
        <v>249</v>
      </c>
      <c r="H483" s="40"/>
      <c r="I483" s="40"/>
      <c r="J483" s="68">
        <f t="shared" si="31"/>
        <v>1.0006463328251888E-2</v>
      </c>
      <c r="K483" s="69">
        <f t="shared" si="32"/>
        <v>3.0652936671748111E-2</v>
      </c>
      <c r="AB483" s="58"/>
      <c r="AH483" s="46"/>
    </row>
    <row r="484" spans="1:34" x14ac:dyDescent="0.35">
      <c r="A484" s="32">
        <v>1638</v>
      </c>
      <c r="B484" s="32" t="s">
        <v>553</v>
      </c>
      <c r="C484" s="94">
        <v>1638</v>
      </c>
      <c r="D484" s="84">
        <v>3.2544972278694101E-2</v>
      </c>
      <c r="E484" s="81">
        <f t="shared" si="33"/>
        <v>4.5686761476591141E-2</v>
      </c>
      <c r="F484" s="81">
        <f t="shared" si="34"/>
        <v>4.568676E-2</v>
      </c>
      <c r="G484" s="44" t="s">
        <v>249</v>
      </c>
      <c r="H484" s="40"/>
      <c r="I484" s="40"/>
      <c r="J484" s="68">
        <f>+D484</f>
        <v>3.2544972278694101E-2</v>
      </c>
      <c r="K484" s="69">
        <f>F484-J484</f>
        <v>1.3141787721305899E-2</v>
      </c>
      <c r="AB484" s="58"/>
      <c r="AH484" s="46"/>
    </row>
    <row r="485" spans="1:34" x14ac:dyDescent="0.35">
      <c r="A485" s="32">
        <v>1639</v>
      </c>
      <c r="B485" s="32" t="s">
        <v>554</v>
      </c>
      <c r="C485" s="94">
        <v>1639</v>
      </c>
      <c r="D485" s="84">
        <v>1.9364188116688084E-2</v>
      </c>
      <c r="E485" s="81">
        <f t="shared" si="33"/>
        <v>4.0659404717969506E-2</v>
      </c>
      <c r="F485" s="81">
        <f t="shared" si="34"/>
        <v>4.0659399999999998E-2</v>
      </c>
      <c r="G485" s="44" t="s">
        <v>249</v>
      </c>
      <c r="H485" s="40"/>
      <c r="I485" s="40"/>
      <c r="J485" s="68">
        <f t="shared" ref="J485:J486" si="35">+D485</f>
        <v>1.9364188116688084E-2</v>
      </c>
      <c r="K485" s="69">
        <f t="shared" ref="K485:K486" si="36">F485-J485</f>
        <v>2.1295211883311915E-2</v>
      </c>
      <c r="AB485" s="58"/>
      <c r="AH485" s="46"/>
    </row>
    <row r="486" spans="1:34" x14ac:dyDescent="0.35">
      <c r="A486" s="32">
        <v>1640</v>
      </c>
      <c r="B486" s="32" t="s">
        <v>555</v>
      </c>
      <c r="C486" s="94">
        <v>1640</v>
      </c>
      <c r="D486" s="84">
        <v>1.9364188116688084E-2</v>
      </c>
      <c r="E486" s="81">
        <f t="shared" si="33"/>
        <v>4.0659404717969506E-2</v>
      </c>
      <c r="F486" s="81">
        <f t="shared" si="34"/>
        <v>4.0659399999999998E-2</v>
      </c>
      <c r="G486" s="44" t="s">
        <v>249</v>
      </c>
      <c r="H486" s="40"/>
      <c r="I486" s="40"/>
      <c r="J486" s="68">
        <f t="shared" si="35"/>
        <v>1.9364188116688084E-2</v>
      </c>
      <c r="K486" s="69">
        <f t="shared" si="36"/>
        <v>2.1295211883311915E-2</v>
      </c>
      <c r="AB486" s="58"/>
      <c r="AH486" s="46"/>
    </row>
    <row r="487" spans="1:34" x14ac:dyDescent="0.35">
      <c r="A487" s="32">
        <v>1651</v>
      </c>
      <c r="B487" s="32" t="s">
        <v>557</v>
      </c>
      <c r="C487" s="94">
        <v>1651</v>
      </c>
      <c r="D487" s="84">
        <v>6.8194402941571114E-3</v>
      </c>
      <c r="E487" s="81">
        <f t="shared" si="33"/>
        <v>4.0659404717969506E-2</v>
      </c>
      <c r="F487" s="81">
        <f t="shared" si="34"/>
        <v>4.0659399999999998E-2</v>
      </c>
      <c r="G487" s="44" t="s">
        <v>249</v>
      </c>
      <c r="H487" s="40"/>
      <c r="I487" s="40"/>
      <c r="J487" s="68">
        <f t="shared" ref="J487" si="37">+D487</f>
        <v>6.8194402941571114E-3</v>
      </c>
      <c r="K487" s="69">
        <f t="shared" ref="K487" si="38">F487-J487</f>
        <v>3.3839959705842887E-2</v>
      </c>
      <c r="AB487" s="58"/>
      <c r="AH487" s="46"/>
    </row>
    <row r="488" spans="1:34" x14ac:dyDescent="0.35">
      <c r="A488" s="32">
        <v>1656</v>
      </c>
      <c r="B488" s="32" t="s">
        <v>558</v>
      </c>
      <c r="C488" s="94">
        <v>1656</v>
      </c>
      <c r="D488" s="84">
        <v>3.5515248116757818E-2</v>
      </c>
      <c r="E488" s="81">
        <f t="shared" si="33"/>
        <v>3.55828348612372E-2</v>
      </c>
      <c r="F488" s="81">
        <f t="shared" si="34"/>
        <v>3.5582830000000003E-2</v>
      </c>
      <c r="G488" s="44"/>
      <c r="J488" s="68">
        <f t="shared" ref="J488" si="39">+D488</f>
        <v>3.5515248116757818E-2</v>
      </c>
      <c r="K488" s="69">
        <f t="shared" ref="K488" si="40">F488-J488</f>
        <v>6.7581883242184837E-5</v>
      </c>
    </row>
    <row r="489" spans="1:34" x14ac:dyDescent="0.35">
      <c r="A489" s="32">
        <v>1657</v>
      </c>
      <c r="B489" s="32" t="s">
        <v>559</v>
      </c>
      <c r="C489" s="94">
        <v>1657</v>
      </c>
      <c r="D489" s="84">
        <v>3.5515248116757818E-2</v>
      </c>
      <c r="E489" s="81">
        <f t="shared" si="33"/>
        <v>3.55828348612372E-2</v>
      </c>
      <c r="F489" s="81">
        <f t="shared" si="34"/>
        <v>3.5582830000000003E-2</v>
      </c>
      <c r="G489" s="44"/>
      <c r="J489" s="68">
        <f t="shared" ref="J489:J492" si="41">+D489</f>
        <v>3.5515248116757818E-2</v>
      </c>
      <c r="K489" s="69">
        <f t="shared" ref="K489:K492" si="42">F489-J489</f>
        <v>6.7581883242184837E-5</v>
      </c>
    </row>
    <row r="490" spans="1:34" x14ac:dyDescent="0.35">
      <c r="A490" s="32">
        <v>1660</v>
      </c>
      <c r="B490" s="32" t="s">
        <v>560</v>
      </c>
      <c r="C490" s="94">
        <v>1660</v>
      </c>
      <c r="D490" s="84">
        <v>1.2726094014037041E-2</v>
      </c>
      <c r="E490" s="81">
        <f t="shared" si="33"/>
        <v>4.0659404717969506E-2</v>
      </c>
      <c r="F490" s="81">
        <f t="shared" si="34"/>
        <v>4.0659399999999998E-2</v>
      </c>
      <c r="G490" s="44" t="s">
        <v>249</v>
      </c>
      <c r="J490" s="68">
        <f t="shared" si="41"/>
        <v>1.2726094014037041E-2</v>
      </c>
      <c r="K490" s="69">
        <f t="shared" si="42"/>
        <v>2.7933305985962956E-2</v>
      </c>
    </row>
    <row r="491" spans="1:34" x14ac:dyDescent="0.35">
      <c r="A491" s="32">
        <v>1666</v>
      </c>
      <c r="B491" s="32" t="s">
        <v>562</v>
      </c>
      <c r="C491" s="94">
        <v>1666</v>
      </c>
      <c r="D491" s="84">
        <v>3.5515248116757818E-2</v>
      </c>
      <c r="E491" s="81">
        <f t="shared" si="33"/>
        <v>3.55828348612372E-2</v>
      </c>
      <c r="F491" s="81">
        <f t="shared" si="34"/>
        <v>3.5582830000000003E-2</v>
      </c>
      <c r="G491" s="44"/>
      <c r="J491" s="68">
        <f t="shared" si="41"/>
        <v>3.5515248116757818E-2</v>
      </c>
      <c r="K491" s="69">
        <f t="shared" si="42"/>
        <v>6.7581883242184837E-5</v>
      </c>
    </row>
    <row r="492" spans="1:34" x14ac:dyDescent="0.35">
      <c r="A492" s="32">
        <v>1667</v>
      </c>
      <c r="B492" s="32" t="s">
        <v>563</v>
      </c>
      <c r="C492" s="94">
        <v>1667</v>
      </c>
      <c r="D492" s="84">
        <v>1.3145143772959087E-2</v>
      </c>
      <c r="E492" s="81">
        <f t="shared" si="33"/>
        <v>4.0659404717969506E-2</v>
      </c>
      <c r="F492" s="81">
        <f t="shared" si="34"/>
        <v>4.0659399999999998E-2</v>
      </c>
      <c r="G492" s="44" t="s">
        <v>249</v>
      </c>
      <c r="J492" s="68">
        <f t="shared" si="41"/>
        <v>1.3145143772959087E-2</v>
      </c>
      <c r="K492" s="69">
        <f t="shared" si="42"/>
        <v>2.7514256227040911E-2</v>
      </c>
    </row>
    <row r="493" spans="1:34" x14ac:dyDescent="0.35">
      <c r="A493" s="32">
        <v>1673</v>
      </c>
      <c r="B493" s="32" t="s">
        <v>564</v>
      </c>
      <c r="C493" s="94">
        <v>1673</v>
      </c>
      <c r="D493" s="84">
        <v>3.5515248116757818E-2</v>
      </c>
      <c r="E493" s="81">
        <f t="shared" si="33"/>
        <v>3.55828348612372E-2</v>
      </c>
      <c r="F493" s="81">
        <f t="shared" si="34"/>
        <v>3.5582830000000003E-2</v>
      </c>
      <c r="G493" s="44"/>
      <c r="J493" s="68">
        <f t="shared" ref="J493:J496" si="43">+D493</f>
        <v>3.5515248116757818E-2</v>
      </c>
      <c r="K493" s="69">
        <f t="shared" ref="K493:K496" si="44">F493-J493</f>
        <v>6.7581883242184837E-5</v>
      </c>
    </row>
    <row r="494" spans="1:34" x14ac:dyDescent="0.35">
      <c r="A494" s="32">
        <v>1675</v>
      </c>
      <c r="B494" s="32" t="s">
        <v>565</v>
      </c>
      <c r="C494" s="94">
        <v>1675</v>
      </c>
      <c r="D494" s="84">
        <v>3.5515248116757818E-2</v>
      </c>
      <c r="E494" s="81">
        <f t="shared" si="33"/>
        <v>3.55828348612372E-2</v>
      </c>
      <c r="F494" s="81">
        <f t="shared" si="34"/>
        <v>3.5582830000000003E-2</v>
      </c>
      <c r="G494" s="102"/>
      <c r="J494" s="68">
        <f t="shared" si="43"/>
        <v>3.5515248116757818E-2</v>
      </c>
      <c r="K494" s="69">
        <f t="shared" si="44"/>
        <v>6.7581883242184837E-5</v>
      </c>
    </row>
    <row r="495" spans="1:34" x14ac:dyDescent="0.35">
      <c r="A495" s="32">
        <v>1677</v>
      </c>
      <c r="B495" s="32" t="s">
        <v>566</v>
      </c>
      <c r="C495" s="94">
        <v>1677</v>
      </c>
      <c r="D495" s="84">
        <v>3.5515248116757818E-2</v>
      </c>
      <c r="E495" s="81">
        <f t="shared" si="33"/>
        <v>3.55828348612372E-2</v>
      </c>
      <c r="F495" s="81">
        <f t="shared" si="34"/>
        <v>3.5582830000000003E-2</v>
      </c>
      <c r="G495" s="102"/>
      <c r="J495" s="68">
        <f t="shared" si="43"/>
        <v>3.5515248116757818E-2</v>
      </c>
      <c r="K495" s="69">
        <f t="shared" si="44"/>
        <v>6.7581883242184837E-5</v>
      </c>
    </row>
    <row r="496" spans="1:34" x14ac:dyDescent="0.35">
      <c r="A496" s="32">
        <v>1678</v>
      </c>
      <c r="B496" s="32" t="s">
        <v>569</v>
      </c>
      <c r="C496" s="94">
        <v>1678</v>
      </c>
      <c r="D496" s="84">
        <v>3.5515248116757818E-2</v>
      </c>
      <c r="E496" s="81">
        <f t="shared" si="33"/>
        <v>3.55828348612372E-2</v>
      </c>
      <c r="F496" s="81">
        <f t="shared" si="34"/>
        <v>3.5582830000000003E-2</v>
      </c>
      <c r="G496" s="102"/>
      <c r="J496" s="68">
        <f t="shared" si="43"/>
        <v>3.5515248116757818E-2</v>
      </c>
      <c r="K496" s="69">
        <f t="shared" si="44"/>
        <v>6.7581883242184837E-5</v>
      </c>
    </row>
    <row r="497" spans="1:11" x14ac:dyDescent="0.35">
      <c r="A497" s="32">
        <v>1688</v>
      </c>
      <c r="B497" s="32" t="s">
        <v>571</v>
      </c>
      <c r="C497" s="94">
        <v>1688</v>
      </c>
      <c r="D497" s="84">
        <v>3.4053706842681303E-2</v>
      </c>
      <c r="E497" s="81">
        <f t="shared" si="33"/>
        <v>4.5686761476591141E-2</v>
      </c>
      <c r="F497" s="81">
        <f t="shared" si="34"/>
        <v>4.568676E-2</v>
      </c>
      <c r="G497" s="44" t="s">
        <v>249</v>
      </c>
      <c r="J497" s="68"/>
      <c r="K497" s="69"/>
    </row>
  </sheetData>
  <sheetProtection algorithmName="SHA-512" hashValue="TmuUUUAHt8kFx6BoQcY9B3SEvHR8gAkOyzyVrdwLQ7cgGUmbdugJUL0KEY4XPj13eaeU1sueY8ePUw9jPX6zpQ==" saltValue="fTZhmaH+IWGlau+pFHOvxA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7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PH6YDT5SVYPS-713564309-61436</_dlc_DocId>
    <_dlc_DocIdUrl xmlns="c5714b04-a39d-46f6-a997-5a77b7ebc085">
      <Url>https://bna2.sharepoint.com/sites/Operaciones_BMC/_layouts/15/DocIdRedir.aspx?ID=PH6YDT5SVYPS-713564309-61436</Url>
      <Description>PH6YDT5SVYPS-713564309-61436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2025-09-01T13:57:41Z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ee292fc6-656f-46a5-aa49-0b649ef7228b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