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Julio2026/"/>
    </mc:Choice>
  </mc:AlternateContent>
  <xr:revisionPtr revIDLastSave="1292" documentId="13_ncr:1_{044002C2-0EA8-42F0-84B9-3A8056D95CDB}" xr6:coauthVersionLast="47" xr6:coauthVersionMax="47" xr10:uidLastSave="{92FEFEE7-6E03-4D79-8911-80D96322D7AF}"/>
  <bookViews>
    <workbookView xWindow="-110" yWindow="-110" windowWidth="19420" windowHeight="103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P29" i="1"/>
  <c r="P26" i="1"/>
  <c r="Q24" i="1" s="1"/>
  <c r="P27" i="1"/>
  <c r="Q25" i="1" s="1"/>
  <c r="P28" i="1"/>
  <c r="Q26" i="1" s="1"/>
  <c r="P18" i="1"/>
  <c r="P1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E493" i="1"/>
  <c r="F493" i="1" s="1"/>
  <c r="E494" i="1"/>
  <c r="F494" i="1" s="1"/>
  <c r="E495" i="1"/>
  <c r="F495" i="1" s="1"/>
  <c r="E496" i="1"/>
  <c r="F496" i="1" s="1"/>
  <c r="Q27" i="1" l="1"/>
  <c r="K496" i="1"/>
  <c r="K495" i="1"/>
  <c r="K494" i="1"/>
  <c r="K493" i="1"/>
  <c r="Q7" i="1" l="1"/>
  <c r="E498" i="1" s="1"/>
  <c r="Q12" i="1"/>
  <c r="F498" i="1" l="1"/>
  <c r="K498" i="1" s="1"/>
  <c r="Q15" i="1"/>
  <c r="Q8" i="1"/>
  <c r="E497" i="1" s="1"/>
  <c r="Q9" i="1"/>
  <c r="Q10" i="1"/>
  <c r="Q11" i="1"/>
  <c r="Q13" i="1"/>
  <c r="Q14" i="1"/>
  <c r="Q16" i="1"/>
  <c r="F497" i="1" l="1"/>
  <c r="K497" i="1" s="1"/>
  <c r="J65" i="1"/>
  <c r="J2" i="1" l="1"/>
  <c r="E221" i="1" l="1"/>
  <c r="F221" i="1" s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F65" i="1" l="1"/>
  <c r="K65" i="1" s="1"/>
  <c r="E287" i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F2" i="1" l="1"/>
  <c r="K2" i="1" s="1"/>
  <c r="K489" i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<sst xmlns="http://schemas.openxmlformats.org/spreadsheetml/2006/main" count="1166" uniqueCount="574">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</sst>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6FCEA"/>
        <bgColor indexed="64"/>
      </patternFill>
    </fill>
    <fill>
      <patternFill patternType="solid">
        <fgColor rgb="FFFFCC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10" fontId="1" fillId="9" borderId="0" xfId="1" applyNumberFormat="1" applyFill="1"/>
    <xf numFmtId="166" fontId="1" fillId="9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4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5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6" borderId="10" xfId="1" applyNumberFormat="1" applyFill="1" applyBorder="1" applyProtection="1">
      <protection hidden="1"/>
    </xf>
    <xf numFmtId="9" fontId="1" fillId="16" borderId="10" xfId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9" fontId="1" fillId="16" borderId="10" xfId="1" applyFill="1" applyBorder="1"/>
    <xf numFmtId="10" fontId="0" fillId="16" borderId="10" xfId="0" applyNumberFormat="1" applyFill="1" applyBorder="1"/>
    <xf numFmtId="10" fontId="0" fillId="16" borderId="10" xfId="0" applyNumberFormat="1" applyFill="1" applyBorder="1" applyAlignment="1">
      <alignment horizontal="center"/>
    </xf>
    <xf numFmtId="10" fontId="30" fillId="16" borderId="10" xfId="1" applyNumberFormat="1" applyFont="1" applyFill="1" applyBorder="1"/>
    <xf numFmtId="10" fontId="27" fillId="16" borderId="10" xfId="1" applyNumberFormat="1" applyFont="1" applyFill="1" applyBorder="1"/>
    <xf numFmtId="10" fontId="29" fillId="16" borderId="10" xfId="1" applyNumberFormat="1" applyFont="1" applyFill="1" applyBorder="1"/>
    <xf numFmtId="10" fontId="31" fillId="16" borderId="10" xfId="1" applyNumberFormat="1" applyFont="1" applyFill="1" applyBorder="1"/>
    <xf numFmtId="10" fontId="28" fillId="16" borderId="10" xfId="1" applyNumberFormat="1" applyFont="1" applyFill="1" applyBorder="1"/>
    <xf numFmtId="10" fontId="32" fillId="16" borderId="10" xfId="1" applyNumberFormat="1" applyFont="1" applyFill="1" applyBorder="1"/>
    <xf numFmtId="9" fontId="1" fillId="17" borderId="10" xfId="1" applyFill="1" applyBorder="1" applyAlignment="1">
      <alignment horizontal="center"/>
    </xf>
    <xf numFmtId="10" fontId="0" fillId="17" borderId="10" xfId="0" applyNumberFormat="1" applyFill="1" applyBorder="1" applyAlignment="1">
      <alignment horizontal="center"/>
    </xf>
    <xf numFmtId="0" fontId="0" fillId="18" borderId="0" xfId="0" applyFill="1"/>
    <xf numFmtId="0" fontId="2" fillId="8" borderId="10" xfId="0" applyFont="1" applyFill="1" applyBorder="1" applyAlignment="1">
      <alignment horizontal="center" vertical="center"/>
    </xf>
    <xf numFmtId="9" fontId="2" fillId="13" borderId="21" xfId="1" applyFont="1" applyFill="1" applyBorder="1" applyAlignment="1">
      <alignment horizontal="center" vertical="center" textRotation="90" wrapText="1"/>
    </xf>
    <xf numFmtId="9" fontId="2" fillId="13" borderId="22" xfId="1" applyFont="1" applyFill="1" applyBorder="1" applyAlignment="1">
      <alignment horizontal="center" vertical="center" textRotation="90" wrapText="1"/>
    </xf>
    <xf numFmtId="9" fontId="2" fillId="13" borderId="23" xfId="1" applyFont="1" applyFill="1" applyBorder="1" applyAlignment="1">
      <alignment horizontal="center" vertical="center" textRotation="90" wrapText="1"/>
    </xf>
    <xf numFmtId="0" fontId="19" fillId="10" borderId="8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10" fontId="9" fillId="12" borderId="20" xfId="1" applyNumberFormat="1" applyFont="1" applyFill="1" applyBorder="1" applyAlignment="1">
      <alignment horizontal="center" vertical="center"/>
    </xf>
    <xf numFmtId="10" fontId="9" fillId="12" borderId="6" xfId="1" applyNumberFormat="1" applyFont="1" applyFill="1" applyBorder="1" applyAlignment="1">
      <alignment horizontal="center" vertical="center"/>
    </xf>
    <xf numFmtId="10" fontId="9" fillId="12" borderId="5" xfId="1" applyNumberFormat="1" applyFont="1" applyFill="1" applyBorder="1" applyAlignment="1">
      <alignment horizontal="center" vertical="center"/>
    </xf>
    <xf numFmtId="165" fontId="9" fillId="12" borderId="20" xfId="1" applyNumberFormat="1" applyFont="1" applyFill="1" applyBorder="1" applyAlignment="1">
      <alignment horizontal="center" vertical="center"/>
    </xf>
    <xf numFmtId="165" fontId="9" fillId="12" borderId="6" xfId="1" applyNumberFormat="1" applyFont="1" applyFill="1" applyBorder="1" applyAlignment="1">
      <alignment horizontal="center" vertical="center"/>
    </xf>
    <xf numFmtId="165" fontId="9" fillId="12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10" fontId="2" fillId="19" borderId="10" xfId="0" applyNumberFormat="1" applyFont="1" applyFill="1" applyBorder="1"/>
    <xf numFmtId="10" fontId="1" fillId="19" borderId="17" xfId="1" applyNumberFormat="1" applyFill="1" applyBorder="1" applyProtection="1">
      <protection hidden="1"/>
    </xf>
    <xf numFmtId="10" fontId="1" fillId="19" borderId="10" xfId="1" applyNumberFormat="1" applyFill="1" applyBorder="1"/>
    <xf numFmtId="10" fontId="1" fillId="19" borderId="10" xfId="1" applyNumberFormat="1" applyFill="1" applyBorder="1" applyProtection="1">
      <protection hidden="1"/>
    </xf>
    <xf numFmtId="10" fontId="1" fillId="19" borderId="10" xfId="1" applyNumberFormat="1" applyFill="1" applyBorder="1" applyAlignment="1">
      <alignment horizontal="center" vertical="center"/>
    </xf>
    <xf numFmtId="10" fontId="0" fillId="19" borderId="10" xfId="0" applyNumberFormat="1" applyFill="1" applyBorder="1" applyAlignment="1">
      <alignment horizontal="center"/>
    </xf>
    <xf numFmtId="0" fontId="2" fillId="19" borderId="10" xfId="0" applyFont="1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9" fontId="1" fillId="19" borderId="10" xfId="1" applyFill="1" applyBorder="1" applyAlignment="1">
      <alignment horizontal="center" vertical="center"/>
    </xf>
    <xf numFmtId="168" fontId="1" fillId="19" borderId="10" xfId="1" applyNumberFormat="1" applyFill="1" applyBorder="1" applyAlignment="1">
      <alignment horizontal="center" vertical="center"/>
    </xf>
    <xf numFmtId="0" fontId="2" fillId="19" borderId="10" xfId="0" applyFont="1" applyFill="1" applyBorder="1"/>
    <xf numFmtId="10" fontId="2" fillId="19" borderId="10" xfId="0" applyNumberFormat="1" applyFont="1" applyFill="1" applyBorder="1" applyAlignment="1">
      <alignment horizontal="center"/>
    </xf>
    <xf numFmtId="10" fontId="0" fillId="19" borderId="10" xfId="1" applyNumberFormat="1" applyFont="1" applyFill="1" applyBorder="1"/>
    <xf numFmtId="9" fontId="0" fillId="19" borderId="10" xfId="1" applyFont="1" applyFill="1" applyBorder="1"/>
    <xf numFmtId="9" fontId="0" fillId="19" borderId="10" xfId="1" applyFont="1" applyFill="1" applyBorder="1" applyAlignment="1">
      <alignment horizontal="center"/>
    </xf>
    <xf numFmtId="9" fontId="1" fillId="19" borderId="10" xfId="1" applyFill="1" applyBorder="1" applyAlignment="1">
      <alignment horizontal="center"/>
    </xf>
    <xf numFmtId="10" fontId="0" fillId="19" borderId="10" xfId="0" applyNumberFormat="1" applyFill="1" applyBorder="1"/>
    <xf numFmtId="10" fontId="1" fillId="19" borderId="10" xfId="0" applyNumberFormat="1" applyFont="1" applyFill="1" applyBorder="1"/>
    <xf numFmtId="10" fontId="1" fillId="19" borderId="10" xfId="1" applyNumberFormat="1" applyFill="1" applyBorder="1" applyAlignment="1">
      <alignment horizontal="center"/>
    </xf>
    <xf numFmtId="10" fontId="18" fillId="19" borderId="10" xfId="0" applyNumberFormat="1" applyFont="1" applyFill="1" applyBorder="1" applyAlignment="1">
      <alignment vertical="center"/>
    </xf>
    <xf numFmtId="10" fontId="34" fillId="19" borderId="10" xfId="1" applyNumberFormat="1" applyFont="1" applyFill="1" applyBorder="1"/>
    <xf numFmtId="10" fontId="33" fillId="19" borderId="10" xfId="1" applyNumberFormat="1" applyFont="1" applyFill="1" applyBorder="1"/>
    <xf numFmtId="10" fontId="35" fillId="19" borderId="10" xfId="1" applyNumberFormat="1" applyFont="1" applyFill="1" applyBorder="1"/>
    <xf numFmtId="10" fontId="36" fillId="19" borderId="10" xfId="1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6F2A2"/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1" t="s">
        <v>152</v>
      </c>
      <c r="C2" s="122"/>
      <c r="D2" s="123"/>
    </row>
    <row r="3" spans="2:4" ht="57.5" hidden="1" thickBot="1" x14ac:dyDescent="0.7">
      <c r="B3" s="6" t="s">
        <v>147</v>
      </c>
      <c r="C3" s="12">
        <v>26</v>
      </c>
      <c r="D3" s="124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46203</v>
      </c>
      <c r="D4" s="125"/>
    </row>
    <row r="5" spans="2:4" ht="15.75" hidden="1" customHeight="1" thickBot="1" x14ac:dyDescent="0.4">
      <c r="B5" s="2" t="s">
        <v>150</v>
      </c>
      <c r="C5" s="10">
        <f ca="1">C4+30</f>
        <v>46233</v>
      </c>
      <c r="D5" s="125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5"/>
    </row>
    <row r="7" spans="2:4" ht="15" hidden="1" thickBot="1" x14ac:dyDescent="0.4">
      <c r="B7" s="1" t="s">
        <v>154</v>
      </c>
      <c r="C7" s="11">
        <f ca="1">C5-C4</f>
        <v>30</v>
      </c>
      <c r="D7" s="126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18" t="s">
        <v>151</v>
      </c>
      <c r="C15" s="119"/>
      <c r="D15" s="120"/>
    </row>
    <row r="16" spans="2:4" ht="52.5" thickBot="1" x14ac:dyDescent="0.65">
      <c r="B16" s="14" t="s">
        <v>148</v>
      </c>
      <c r="C16" s="15" t="s">
        <v>254</v>
      </c>
      <c r="D16" s="127">
        <f>IF(ISERROR(VLOOKUP(C16,$B$26:$B$31,1,0)),VLOOKUP(C16,'Tabla márgenes'!$B$2:$E$1128,4,0),VLOOKUP(C16,'Tabla márgenes'!$B$2:$E$1128,4,0)*VLOOKUP(C16,$B$26:$C$31,2,0))*SQRT(DAYS360(C17,C18)/30)</f>
        <v>5.7297623510085107E-3</v>
      </c>
    </row>
    <row r="17" spans="2:5" ht="15" customHeight="1" thickBot="1" x14ac:dyDescent="0.4">
      <c r="B17" s="16" t="s">
        <v>149</v>
      </c>
      <c r="C17" s="17">
        <v>41289</v>
      </c>
      <c r="D17" s="128"/>
    </row>
    <row r="18" spans="2:5" ht="15.75" customHeight="1" thickBot="1" x14ac:dyDescent="0.4">
      <c r="B18" s="18" t="s">
        <v>150</v>
      </c>
      <c r="C18" s="17">
        <v>41320</v>
      </c>
      <c r="D18" s="128"/>
    </row>
    <row r="19" spans="2:5" ht="19.5" customHeight="1" thickBot="1" x14ac:dyDescent="0.5">
      <c r="B19" s="1" t="s">
        <v>143</v>
      </c>
      <c r="C19" s="8">
        <v>129</v>
      </c>
      <c r="D19" s="128"/>
    </row>
    <row r="20" spans="2:5" ht="15" thickBot="1" x14ac:dyDescent="0.4">
      <c r="B20" s="4" t="s">
        <v>154</v>
      </c>
      <c r="C20" s="11">
        <f>DAYS360(C17,C18)</f>
        <v>30</v>
      </c>
      <c r="D20" s="129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0" t="s">
        <v>253</v>
      </c>
      <c r="C24" s="131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K498"/>
  <sheetViews>
    <sheetView showGridLines="0" tabSelected="1" topLeftCell="A473" zoomScale="71" zoomScaleNormal="71" workbookViewId="0">
      <selection activeCell="AQ484" sqref="AQ484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3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hidden="1" customWidth="1"/>
    <col min="35" max="37" width="11.453125" hidden="1" customWidth="1"/>
    <col min="38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4" t="s">
        <v>327</v>
      </c>
      <c r="L1" t="s">
        <v>561</v>
      </c>
    </row>
    <row r="2" spans="1:34" ht="15.75" customHeight="1" x14ac:dyDescent="0.35">
      <c r="A2" s="67">
        <v>88</v>
      </c>
      <c r="B2" s="32" t="s">
        <v>156</v>
      </c>
      <c r="C2" s="89">
        <v>88</v>
      </c>
      <c r="D2" s="80">
        <v>2.9841718374242061E-2</v>
      </c>
      <c r="E2" s="78">
        <f>IF(AND(G2="X",D2&lt;$N$17),VLOOKUP(D2,$N$7:$Q$51,4,1),IF(D2&lt;$N$17,VLOOKUP(D2,$N$7:$P$51,3,1),IF(G2="X",VLOOKUP(D2,$N$7:$R$51,4,1),VLOOKUP(D2,$N$7:$R$51,3,1))))</f>
        <v>5.0510324344213348E-2</v>
      </c>
      <c r="F2" s="78">
        <f>ROUND(E2,8)</f>
        <v>5.0510319999999997E-2</v>
      </c>
      <c r="G2" s="44" t="s">
        <v>249</v>
      </c>
      <c r="H2" s="40"/>
      <c r="I2" s="40"/>
      <c r="J2" s="65">
        <f t="shared" ref="J2:J64" si="0">+D2</f>
        <v>2.9841718374242061E-2</v>
      </c>
      <c r="K2" s="66">
        <f>F2-J2</f>
        <v>2.0668601625757937E-2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0">
        <v>1069</v>
      </c>
      <c r="D3" s="80">
        <v>2.9841718374242061E-2</v>
      </c>
      <c r="E3" s="78">
        <f t="shared" ref="E3:E66" si="1">IF(AND(G3="X",D3&lt;$N$17),VLOOKUP(D3,$N$7:$Q$51,4,1),IF(D3&lt;$N$17,VLOOKUP(D3,$N$7:$P$51,3,1),IF(G3="X",VLOOKUP(D3,$N$7:$R$51,4,1),VLOOKUP(D3,$N$7:$R$51,3,1))))</f>
        <v>5.0510324344213348E-2</v>
      </c>
      <c r="F3" s="78">
        <f t="shared" ref="F3:F66" si="2">ROUND(E3,8)</f>
        <v>5.0510319999999997E-2</v>
      </c>
      <c r="G3" s="44" t="s">
        <v>249</v>
      </c>
      <c r="H3" s="40"/>
      <c r="I3" s="40"/>
      <c r="J3" s="65">
        <f t="shared" si="0"/>
        <v>2.9841718374242061E-2</v>
      </c>
      <c r="K3" s="66">
        <f t="shared" ref="K3:K64" si="3">F3-J3</f>
        <v>2.0668601625757937E-2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0">
        <v>54</v>
      </c>
      <c r="D4" s="81">
        <v>5.5555348576085552E-2</v>
      </c>
      <c r="E4" s="78">
        <f t="shared" si="1"/>
        <v>6.4570511758492807E-2</v>
      </c>
      <c r="F4" s="78">
        <f t="shared" si="2"/>
        <v>6.4570509999999998E-2</v>
      </c>
      <c r="G4" s="97"/>
      <c r="H4" s="40"/>
      <c r="I4" s="40"/>
      <c r="J4" s="65">
        <f t="shared" si="0"/>
        <v>5.5555348576085552E-2</v>
      </c>
      <c r="K4" s="66">
        <f t="shared" si="3"/>
        <v>9.0151614239144459E-3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0">
        <v>132</v>
      </c>
      <c r="D5" s="80">
        <v>9.632874579634387E-3</v>
      </c>
      <c r="E5" s="78">
        <f t="shared" si="1"/>
        <v>4.5995554504834155E-2</v>
      </c>
      <c r="F5" s="78">
        <f t="shared" si="2"/>
        <v>4.5995550000000003E-2</v>
      </c>
      <c r="G5" s="44" t="s">
        <v>249</v>
      </c>
      <c r="H5" s="40"/>
      <c r="I5" s="40"/>
      <c r="J5" s="65">
        <f t="shared" si="0"/>
        <v>9.632874579634387E-3</v>
      </c>
      <c r="K5" s="66">
        <f t="shared" si="3"/>
        <v>3.6362675420365614E-2</v>
      </c>
      <c r="L5" s="40"/>
      <c r="M5" s="40"/>
      <c r="N5" s="3" t="s">
        <v>286</v>
      </c>
      <c r="O5" s="132">
        <v>1.0846830790709859E-2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0">
        <v>127</v>
      </c>
      <c r="D6" s="80">
        <v>2.9841718374242061E-2</v>
      </c>
      <c r="E6" s="78">
        <f t="shared" si="1"/>
        <v>5.0510324344213348E-2</v>
      </c>
      <c r="F6" s="78">
        <f t="shared" si="2"/>
        <v>5.0510319999999997E-2</v>
      </c>
      <c r="G6" s="44" t="s">
        <v>249</v>
      </c>
      <c r="H6" s="40"/>
      <c r="I6" s="40"/>
      <c r="J6" s="65">
        <f t="shared" si="0"/>
        <v>2.9841718374242061E-2</v>
      </c>
      <c r="K6" s="66">
        <f t="shared" si="3"/>
        <v>2.0668601625757937E-2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0">
        <v>128</v>
      </c>
      <c r="D7" s="81">
        <v>2.9841718374242061E-2</v>
      </c>
      <c r="E7" s="78">
        <f t="shared" si="1"/>
        <v>5.0510324344213348E-2</v>
      </c>
      <c r="F7" s="78">
        <f t="shared" si="2"/>
        <v>5.0510319999999997E-2</v>
      </c>
      <c r="G7" s="44" t="s">
        <v>249</v>
      </c>
      <c r="H7" s="40"/>
      <c r="I7" s="40"/>
      <c r="J7" s="65">
        <f t="shared" si="0"/>
        <v>2.9841718374242061E-2</v>
      </c>
      <c r="K7" s="66">
        <f t="shared" si="3"/>
        <v>2.0668601625757937E-2</v>
      </c>
      <c r="L7" s="40"/>
      <c r="M7" s="115" t="s">
        <v>287</v>
      </c>
      <c r="N7" s="50">
        <v>0</v>
      </c>
      <c r="O7" s="33"/>
      <c r="P7" s="133">
        <v>2.1562850369516204E-2</v>
      </c>
      <c r="Q7" s="31">
        <f t="shared" ref="Q7:Q16" si="4">+P9</f>
        <v>4.5995554504834155E-2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0">
        <v>129</v>
      </c>
      <c r="D8" s="81">
        <v>9.632874579634387E-3</v>
      </c>
      <c r="E8" s="78">
        <f t="shared" si="1"/>
        <v>4.5995554504834155E-2</v>
      </c>
      <c r="F8" s="78">
        <f t="shared" si="2"/>
        <v>4.5995550000000003E-2</v>
      </c>
      <c r="G8" s="44" t="s">
        <v>249</v>
      </c>
      <c r="H8" s="40"/>
      <c r="I8" s="40"/>
      <c r="J8" s="65">
        <f t="shared" si="0"/>
        <v>9.632874579634387E-3</v>
      </c>
      <c r="K8" s="66">
        <f t="shared" si="3"/>
        <v>3.6362675420365614E-2</v>
      </c>
      <c r="L8" s="40"/>
      <c r="M8" s="116"/>
      <c r="N8" s="136">
        <v>2.1562850369516204E-2</v>
      </c>
      <c r="O8" s="31"/>
      <c r="P8" s="134">
        <v>4.1446825918494766E-2</v>
      </c>
      <c r="Q8" s="31">
        <f t="shared" si="4"/>
        <v>5.0510324344213348E-2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0">
        <v>109</v>
      </c>
      <c r="D9" s="81">
        <v>1.8480079090453301E-2</v>
      </c>
      <c r="E9" s="78">
        <f t="shared" si="1"/>
        <v>4.5995554504834155E-2</v>
      </c>
      <c r="F9" s="78">
        <f t="shared" si="2"/>
        <v>4.5995550000000003E-2</v>
      </c>
      <c r="G9" s="44" t="s">
        <v>249</v>
      </c>
      <c r="H9" s="40"/>
      <c r="I9" s="40"/>
      <c r="J9" s="65">
        <f t="shared" si="0"/>
        <v>1.8480079090453301E-2</v>
      </c>
      <c r="K9" s="66">
        <f t="shared" si="3"/>
        <v>2.7515470909546702E-2</v>
      </c>
      <c r="L9" s="40"/>
      <c r="M9" s="116"/>
      <c r="N9" s="136">
        <v>4.1446825918494766E-2</v>
      </c>
      <c r="O9" s="31"/>
      <c r="P9" s="134">
        <v>4.5995554504834155E-2</v>
      </c>
      <c r="Q9" s="31">
        <f t="shared" si="4"/>
        <v>5.5555348576085552E-2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0">
        <v>72</v>
      </c>
      <c r="D10" s="81">
        <v>1.0349129440203815E-2</v>
      </c>
      <c r="E10" s="78">
        <f t="shared" si="1"/>
        <v>4.5995554504834155E-2</v>
      </c>
      <c r="F10" s="78">
        <f t="shared" si="2"/>
        <v>4.5995550000000003E-2</v>
      </c>
      <c r="G10" s="44" t="s">
        <v>249</v>
      </c>
      <c r="H10" s="40"/>
      <c r="I10" s="40"/>
      <c r="J10" s="65">
        <f t="shared" si="0"/>
        <v>1.0349129440203815E-2</v>
      </c>
      <c r="K10" s="66">
        <f t="shared" si="3"/>
        <v>3.5646420559796187E-2</v>
      </c>
      <c r="L10" s="40"/>
      <c r="M10" s="116"/>
      <c r="N10" s="136">
        <v>4.5995554504834155E-2</v>
      </c>
      <c r="O10" s="31"/>
      <c r="P10" s="134">
        <v>5.0510324344213348E-2</v>
      </c>
      <c r="Q10" s="31">
        <f t="shared" si="4"/>
        <v>6.4570511758492807E-2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0">
        <v>142</v>
      </c>
      <c r="D11" s="81">
        <v>1.0349129440203815E-2</v>
      </c>
      <c r="E11" s="78">
        <f t="shared" si="1"/>
        <v>4.5995554504834155E-2</v>
      </c>
      <c r="F11" s="78">
        <f t="shared" si="2"/>
        <v>4.5995550000000003E-2</v>
      </c>
      <c r="G11" s="44" t="s">
        <v>249</v>
      </c>
      <c r="H11" s="40"/>
      <c r="I11" s="40"/>
      <c r="J11" s="65">
        <f t="shared" si="0"/>
        <v>1.0349129440203815E-2</v>
      </c>
      <c r="K11" s="66">
        <f t="shared" si="3"/>
        <v>3.5646420559796187E-2</v>
      </c>
      <c r="L11" s="40"/>
      <c r="M11" s="116"/>
      <c r="N11" s="136">
        <v>5.0510324344213348E-2</v>
      </c>
      <c r="O11" s="31"/>
      <c r="P11" s="134">
        <v>5.5555348576085552E-2</v>
      </c>
      <c r="Q11" s="31">
        <f t="shared" si="4"/>
        <v>7.9155805557262246E-2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0">
        <v>146</v>
      </c>
      <c r="D12" s="81">
        <v>1.0349129440203815E-2</v>
      </c>
      <c r="E12" s="78">
        <f t="shared" si="1"/>
        <v>4.5995554504834155E-2</v>
      </c>
      <c r="F12" s="78">
        <f t="shared" si="2"/>
        <v>4.5995550000000003E-2</v>
      </c>
      <c r="G12" s="44" t="s">
        <v>249</v>
      </c>
      <c r="H12" s="40"/>
      <c r="I12" s="40"/>
      <c r="J12" s="65">
        <f t="shared" si="0"/>
        <v>1.0349129440203815E-2</v>
      </c>
      <c r="K12" s="66">
        <f t="shared" si="3"/>
        <v>3.5646420559796187E-2</v>
      </c>
      <c r="L12" s="40"/>
      <c r="M12" s="116"/>
      <c r="N12" s="136">
        <v>5.5555348576085552E-2</v>
      </c>
      <c r="O12" s="31"/>
      <c r="P12" s="134">
        <v>6.4570511758492807E-2</v>
      </c>
      <c r="Q12" s="31">
        <f>+P14</f>
        <v>9.7905113838763796E-2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0">
        <v>148</v>
      </c>
      <c r="D13" s="81">
        <v>1.0349129440203815E-2</v>
      </c>
      <c r="E13" s="78">
        <f t="shared" si="1"/>
        <v>4.5995554504834155E-2</v>
      </c>
      <c r="F13" s="78">
        <f t="shared" si="2"/>
        <v>4.5995550000000003E-2</v>
      </c>
      <c r="G13" s="44" t="s">
        <v>249</v>
      </c>
      <c r="H13" s="40"/>
      <c r="I13" s="40"/>
      <c r="J13" s="65">
        <f t="shared" si="0"/>
        <v>1.0349129440203815E-2</v>
      </c>
      <c r="K13" s="66">
        <f t="shared" si="3"/>
        <v>3.5646420559796187E-2</v>
      </c>
      <c r="L13" s="40"/>
      <c r="M13" s="116"/>
      <c r="N13" s="136">
        <v>6.4570511758492807E-2</v>
      </c>
      <c r="O13" s="31"/>
      <c r="P13" s="134">
        <v>7.9155805557262246E-2</v>
      </c>
      <c r="Q13" s="31">
        <f t="shared" si="4"/>
        <v>0.10483982559945144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0">
        <v>157</v>
      </c>
      <c r="D14" s="81">
        <v>3.4718437041062734E-2</v>
      </c>
      <c r="E14" s="78">
        <f t="shared" si="1"/>
        <v>5.0510324344213348E-2</v>
      </c>
      <c r="F14" s="78">
        <f t="shared" si="2"/>
        <v>5.0510319999999997E-2</v>
      </c>
      <c r="G14" s="44" t="s">
        <v>249</v>
      </c>
      <c r="H14" s="40"/>
      <c r="I14" s="40"/>
      <c r="J14" s="65">
        <f t="shared" si="0"/>
        <v>3.4718437041062734E-2</v>
      </c>
      <c r="K14" s="66">
        <f t="shared" si="3"/>
        <v>1.5791882958937263E-2</v>
      </c>
      <c r="L14" s="40"/>
      <c r="M14" s="116"/>
      <c r="N14" s="136">
        <v>7.9155805557262246E-2</v>
      </c>
      <c r="O14" s="31"/>
      <c r="P14" s="134">
        <v>9.7905113838763796E-2</v>
      </c>
      <c r="Q14" s="31">
        <f t="shared" si="4"/>
        <v>0.11918432748590493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0">
        <v>166</v>
      </c>
      <c r="D15" s="81">
        <v>9.632874579634387E-3</v>
      </c>
      <c r="E15" s="78">
        <f t="shared" si="1"/>
        <v>4.5995554504834155E-2</v>
      </c>
      <c r="F15" s="78">
        <f t="shared" si="2"/>
        <v>4.5995550000000003E-2</v>
      </c>
      <c r="G15" s="44" t="s">
        <v>249</v>
      </c>
      <c r="H15" s="40"/>
      <c r="I15" s="40"/>
      <c r="J15" s="65">
        <f t="shared" si="0"/>
        <v>9.632874579634387E-3</v>
      </c>
      <c r="K15" s="66">
        <f t="shared" si="3"/>
        <v>3.6362675420365614E-2</v>
      </c>
      <c r="L15" s="40"/>
      <c r="M15" s="116"/>
      <c r="N15" s="136">
        <v>9.7905113838763796E-2</v>
      </c>
      <c r="O15" s="31"/>
      <c r="P15" s="134">
        <v>0.10483982559945144</v>
      </c>
      <c r="Q15" s="31">
        <f t="shared" si="4"/>
        <v>0.13003115827661479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0">
        <v>167</v>
      </c>
      <c r="D16" s="81">
        <v>2.1423609785115105E-2</v>
      </c>
      <c r="E16" s="78">
        <f t="shared" si="1"/>
        <v>4.5995554504834155E-2</v>
      </c>
      <c r="F16" s="78">
        <f t="shared" si="2"/>
        <v>4.5995550000000003E-2</v>
      </c>
      <c r="G16" s="44" t="s">
        <v>249</v>
      </c>
      <c r="H16" s="40"/>
      <c r="I16" s="40"/>
      <c r="J16" s="65">
        <f t="shared" si="0"/>
        <v>2.1423609785115105E-2</v>
      </c>
      <c r="K16" s="66">
        <f t="shared" si="3"/>
        <v>2.4571940214884899E-2</v>
      </c>
      <c r="L16" s="45"/>
      <c r="M16" s="116"/>
      <c r="N16" s="136">
        <v>0.10483982559945144</v>
      </c>
      <c r="O16" s="31"/>
      <c r="P16" s="135">
        <v>0.11918432748590493</v>
      </c>
      <c r="Q16" s="31">
        <f t="shared" si="4"/>
        <v>0.14154256843529561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0">
        <v>170</v>
      </c>
      <c r="D17" s="81">
        <v>9.632874579634387E-3</v>
      </c>
      <c r="E17" s="78">
        <f t="shared" si="1"/>
        <v>4.5995554504834155E-2</v>
      </c>
      <c r="F17" s="78">
        <f t="shared" si="2"/>
        <v>4.5995550000000003E-2</v>
      </c>
      <c r="G17" s="44" t="s">
        <v>249</v>
      </c>
      <c r="H17" s="40"/>
      <c r="I17" s="40"/>
      <c r="J17" s="65">
        <f t="shared" si="0"/>
        <v>9.632874579634387E-3</v>
      </c>
      <c r="K17" s="66">
        <f t="shared" si="3"/>
        <v>3.6362675420365614E-2</v>
      </c>
      <c r="L17" s="45"/>
      <c r="M17" s="117"/>
      <c r="N17" s="136">
        <v>0.11918432748590493</v>
      </c>
      <c r="O17" s="31"/>
      <c r="P17" s="53">
        <f>+N17+$O$5</f>
        <v>0.13003115827661479</v>
      </c>
      <c r="Q17" s="47">
        <f>+P19</f>
        <v>0.15574906163032146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0">
        <v>172</v>
      </c>
      <c r="D18" s="81">
        <v>7.5920568001737632E-2</v>
      </c>
      <c r="E18" s="78">
        <f t="shared" si="1"/>
        <v>7.9155805557262246E-2</v>
      </c>
      <c r="F18" s="78">
        <f t="shared" si="2"/>
        <v>7.9155809999999993E-2</v>
      </c>
      <c r="G18" s="97"/>
      <c r="H18" s="40"/>
      <c r="I18" s="40"/>
      <c r="J18" s="65">
        <f t="shared" si="0"/>
        <v>7.5920568001737632E-2</v>
      </c>
      <c r="K18" s="66">
        <f t="shared" si="3"/>
        <v>3.2352419982623615E-3</v>
      </c>
      <c r="L18" s="45"/>
      <c r="M18" s="40"/>
      <c r="N18" s="137">
        <v>0.13069573764458575</v>
      </c>
      <c r="O18" s="47"/>
      <c r="P18" s="53">
        <f>+N18+$O$5</f>
        <v>0.14154256843529561</v>
      </c>
      <c r="Q18" s="47">
        <f t="shared" ref="Q18:Q28" si="5">+P20</f>
        <v>0.16445482435733261</v>
      </c>
      <c r="R18" s="76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0">
        <v>173</v>
      </c>
      <c r="D19" s="81">
        <v>9.632874579634387E-3</v>
      </c>
      <c r="E19" s="78">
        <f t="shared" si="1"/>
        <v>4.5995554504834155E-2</v>
      </c>
      <c r="F19" s="78">
        <f t="shared" si="2"/>
        <v>4.5995550000000003E-2</v>
      </c>
      <c r="G19" s="44" t="s">
        <v>249</v>
      </c>
      <c r="H19" s="40"/>
      <c r="I19" s="40"/>
      <c r="J19" s="65">
        <f t="shared" si="0"/>
        <v>9.632874579634387E-3</v>
      </c>
      <c r="K19" s="66">
        <f t="shared" si="3"/>
        <v>3.6362675420365614E-2</v>
      </c>
      <c r="L19" s="45"/>
      <c r="M19" s="40"/>
      <c r="N19" s="137">
        <v>0.1449022308396116</v>
      </c>
      <c r="O19" s="47"/>
      <c r="P19" s="53">
        <f t="shared" ref="P19:P28" si="6">+N19+$O$5</f>
        <v>0.15574906163032146</v>
      </c>
      <c r="Q19" s="47">
        <f t="shared" si="5"/>
        <v>0.17292535259554886</v>
      </c>
      <c r="R19" s="76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0">
        <v>174</v>
      </c>
      <c r="D20" s="81">
        <v>9.632874579634387E-3</v>
      </c>
      <c r="E20" s="78">
        <f t="shared" si="1"/>
        <v>4.5995554504834155E-2</v>
      </c>
      <c r="F20" s="78">
        <f t="shared" si="2"/>
        <v>4.5995550000000003E-2</v>
      </c>
      <c r="G20" s="44" t="s">
        <v>249</v>
      </c>
      <c r="H20" s="40"/>
      <c r="I20" s="40"/>
      <c r="J20" s="65">
        <f t="shared" si="0"/>
        <v>9.632874579634387E-3</v>
      </c>
      <c r="K20" s="66">
        <f t="shared" si="3"/>
        <v>3.6362675420365614E-2</v>
      </c>
      <c r="L20" s="45"/>
      <c r="M20" s="40"/>
      <c r="N20" s="137">
        <v>0.15360799356662275</v>
      </c>
      <c r="O20" s="47"/>
      <c r="P20" s="53">
        <f t="shared" si="6"/>
        <v>0.16445482435733261</v>
      </c>
      <c r="Q20" s="47">
        <f t="shared" si="5"/>
        <v>0.17997190912069386</v>
      </c>
      <c r="R20" s="77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0">
        <v>175</v>
      </c>
      <c r="D21" s="81">
        <v>9.632874579634387E-3</v>
      </c>
      <c r="E21" s="78">
        <f t="shared" si="1"/>
        <v>4.5995554504834155E-2</v>
      </c>
      <c r="F21" s="78">
        <f t="shared" si="2"/>
        <v>4.5995550000000003E-2</v>
      </c>
      <c r="G21" s="44" t="s">
        <v>249</v>
      </c>
      <c r="H21" s="40"/>
      <c r="I21" s="40"/>
      <c r="J21" s="65">
        <f t="shared" si="0"/>
        <v>9.632874579634387E-3</v>
      </c>
      <c r="K21" s="66">
        <f t="shared" si="3"/>
        <v>3.6362675420365614E-2</v>
      </c>
      <c r="L21" s="45"/>
      <c r="M21" s="40"/>
      <c r="N21" s="137">
        <v>0.162078521804839</v>
      </c>
      <c r="O21" s="47"/>
      <c r="P21" s="53">
        <f t="shared" si="6"/>
        <v>0.17292535259554886</v>
      </c>
      <c r="Q21" s="47">
        <f t="shared" si="5"/>
        <v>0.18771149867448803</v>
      </c>
      <c r="R21" s="77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0">
        <v>176</v>
      </c>
      <c r="D22" s="81">
        <v>9.632874579634387E-3</v>
      </c>
      <c r="E22" s="78">
        <f t="shared" si="1"/>
        <v>4.5995554504834155E-2</v>
      </c>
      <c r="F22" s="78">
        <f t="shared" si="2"/>
        <v>4.5995550000000003E-2</v>
      </c>
      <c r="G22" s="44" t="s">
        <v>249</v>
      </c>
      <c r="H22" s="40"/>
      <c r="I22" s="40"/>
      <c r="J22" s="65">
        <f t="shared" si="0"/>
        <v>9.632874579634387E-3</v>
      </c>
      <c r="K22" s="66">
        <f t="shared" si="3"/>
        <v>3.6362675420365614E-2</v>
      </c>
      <c r="L22" s="45"/>
      <c r="M22" s="40"/>
      <c r="N22" s="137">
        <v>0.169125078329984</v>
      </c>
      <c r="O22" s="47"/>
      <c r="P22" s="53">
        <f t="shared" si="6"/>
        <v>0.17997190912069386</v>
      </c>
      <c r="Q22" s="47">
        <f t="shared" si="5"/>
        <v>0.19543591376530353</v>
      </c>
      <c r="R22" s="77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0">
        <v>177</v>
      </c>
      <c r="D23" s="81">
        <v>9.632874579634387E-3</v>
      </c>
      <c r="E23" s="78">
        <f t="shared" si="1"/>
        <v>4.5995554504834155E-2</v>
      </c>
      <c r="F23" s="78">
        <f t="shared" si="2"/>
        <v>4.5995550000000003E-2</v>
      </c>
      <c r="G23" s="44" t="s">
        <v>249</v>
      </c>
      <c r="H23" s="40"/>
      <c r="I23" s="40"/>
      <c r="J23" s="65">
        <f t="shared" si="0"/>
        <v>9.632874579634387E-3</v>
      </c>
      <c r="K23" s="66">
        <f t="shared" si="3"/>
        <v>3.6362675420365614E-2</v>
      </c>
      <c r="L23" s="45"/>
      <c r="M23" s="40"/>
      <c r="N23" s="137">
        <v>0.17686466788377816</v>
      </c>
      <c r="O23" s="47"/>
      <c r="P23" s="53">
        <f t="shared" si="6"/>
        <v>0.18771149867448803</v>
      </c>
      <c r="Q23" s="47">
        <f t="shared" si="5"/>
        <v>0.19751860549405181</v>
      </c>
      <c r="R23" s="77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0">
        <v>178</v>
      </c>
      <c r="D24" s="81">
        <v>9.632874579634387E-3</v>
      </c>
      <c r="E24" s="78">
        <f t="shared" si="1"/>
        <v>4.5995554504834155E-2</v>
      </c>
      <c r="F24" s="78">
        <f t="shared" si="2"/>
        <v>4.5995550000000003E-2</v>
      </c>
      <c r="G24" s="44" t="s">
        <v>249</v>
      </c>
      <c r="H24" s="40"/>
      <c r="I24" s="40"/>
      <c r="J24" s="65">
        <f t="shared" si="0"/>
        <v>9.632874579634387E-3</v>
      </c>
      <c r="K24" s="66">
        <f t="shared" si="3"/>
        <v>3.6362675420365614E-2</v>
      </c>
      <c r="L24" s="45"/>
      <c r="M24" s="40"/>
      <c r="N24" s="137">
        <v>0.18458908297459367</v>
      </c>
      <c r="O24" s="47"/>
      <c r="P24" s="53">
        <f t="shared" si="6"/>
        <v>0.19543591376530353</v>
      </c>
      <c r="Q24" s="47">
        <f t="shared" si="5"/>
        <v>0.21990303810808084</v>
      </c>
      <c r="R24" s="77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0">
        <v>179</v>
      </c>
      <c r="D25" s="81">
        <v>9.632874579634387E-3</v>
      </c>
      <c r="E25" s="78">
        <f t="shared" si="1"/>
        <v>4.5995554504834155E-2</v>
      </c>
      <c r="F25" s="78">
        <f t="shared" si="2"/>
        <v>4.5995550000000003E-2</v>
      </c>
      <c r="G25" s="44" t="s">
        <v>249</v>
      </c>
      <c r="H25" s="40"/>
      <c r="I25" s="40"/>
      <c r="J25" s="65">
        <f t="shared" si="0"/>
        <v>9.632874579634387E-3</v>
      </c>
      <c r="K25" s="66">
        <f t="shared" si="3"/>
        <v>3.6362675420365614E-2</v>
      </c>
      <c r="L25" s="45"/>
      <c r="M25" s="40"/>
      <c r="N25" s="137">
        <v>0.18667177470334195</v>
      </c>
      <c r="O25" s="47"/>
      <c r="P25" s="53">
        <f t="shared" si="6"/>
        <v>0.19751860549405181</v>
      </c>
      <c r="Q25" s="47">
        <f t="shared" si="5"/>
        <v>0.23429836098471415</v>
      </c>
      <c r="R25" s="77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0">
        <v>180</v>
      </c>
      <c r="D26" s="81">
        <v>9.632874579634387E-3</v>
      </c>
      <c r="E26" s="78">
        <f t="shared" si="1"/>
        <v>4.5995554504834155E-2</v>
      </c>
      <c r="F26" s="78">
        <f t="shared" si="2"/>
        <v>4.5995550000000003E-2</v>
      </c>
      <c r="G26" s="44" t="s">
        <v>249</v>
      </c>
      <c r="H26" s="40"/>
      <c r="I26" s="40"/>
      <c r="J26" s="65">
        <f t="shared" si="0"/>
        <v>9.632874579634387E-3</v>
      </c>
      <c r="K26" s="66">
        <f t="shared" si="3"/>
        <v>3.6362675420365614E-2</v>
      </c>
      <c r="L26" s="45"/>
      <c r="M26" s="40"/>
      <c r="N26" s="137">
        <v>0.20905620731737098</v>
      </c>
      <c r="O26" s="47"/>
      <c r="P26" s="53">
        <f t="shared" si="6"/>
        <v>0.21990303810808084</v>
      </c>
      <c r="Q26" s="47">
        <f t="shared" si="5"/>
        <v>0.26840975428532565</v>
      </c>
      <c r="R26" s="77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0">
        <v>184</v>
      </c>
      <c r="D27" s="81">
        <v>9.4328301439664433E-2</v>
      </c>
      <c r="E27" s="78">
        <f t="shared" si="1"/>
        <v>9.7905113838763796E-2</v>
      </c>
      <c r="F27" s="78">
        <f t="shared" si="2"/>
        <v>9.7905110000000004E-2</v>
      </c>
      <c r="G27" s="97"/>
      <c r="H27" s="40"/>
      <c r="I27" s="40"/>
      <c r="J27" s="65">
        <f t="shared" si="0"/>
        <v>9.4328301439664433E-2</v>
      </c>
      <c r="K27" s="66">
        <f t="shared" si="3"/>
        <v>3.5768085603355704E-3</v>
      </c>
      <c r="L27" s="45"/>
      <c r="M27" s="40"/>
      <c r="N27" s="137">
        <v>0.22345153019400429</v>
      </c>
      <c r="O27" s="47"/>
      <c r="P27" s="53">
        <f t="shared" si="6"/>
        <v>0.23429836098471415</v>
      </c>
      <c r="Q27" s="47">
        <f t="shared" si="5"/>
        <v>0.31331145774507485</v>
      </c>
      <c r="R27" s="77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0">
        <v>185</v>
      </c>
      <c r="D28" s="81">
        <v>8.4361062100813553E-2</v>
      </c>
      <c r="E28" s="78">
        <f t="shared" si="1"/>
        <v>9.7905113838763796E-2</v>
      </c>
      <c r="F28" s="78">
        <f t="shared" si="2"/>
        <v>9.7905110000000004E-2</v>
      </c>
      <c r="G28" s="97"/>
      <c r="H28" s="40"/>
      <c r="I28" s="40"/>
      <c r="J28" s="65">
        <f t="shared" si="0"/>
        <v>8.4361062100813553E-2</v>
      </c>
      <c r="K28" s="66">
        <f t="shared" si="3"/>
        <v>1.3544047899186451E-2</v>
      </c>
      <c r="L28" s="45"/>
      <c r="M28" s="40"/>
      <c r="N28" s="137">
        <v>0.25756292349461579</v>
      </c>
      <c r="O28" s="47"/>
      <c r="P28" s="53">
        <f t="shared" si="6"/>
        <v>0.26840975428532565</v>
      </c>
      <c r="Q28" s="47">
        <f>+P29</f>
        <v>0.31331145774507485</v>
      </c>
      <c r="R28" s="77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0">
        <v>189</v>
      </c>
      <c r="D29" s="81">
        <v>9.632874579634387E-3</v>
      </c>
      <c r="E29" s="78">
        <f t="shared" si="1"/>
        <v>4.5995554504834155E-2</v>
      </c>
      <c r="F29" s="78">
        <f t="shared" si="2"/>
        <v>4.5995550000000003E-2</v>
      </c>
      <c r="G29" s="44" t="s">
        <v>249</v>
      </c>
      <c r="H29" s="40"/>
      <c r="I29" s="70"/>
      <c r="J29" s="65">
        <f t="shared" si="0"/>
        <v>9.632874579634387E-3</v>
      </c>
      <c r="K29" s="66">
        <f t="shared" si="3"/>
        <v>3.6362675420365614E-2</v>
      </c>
      <c r="L29" s="45"/>
      <c r="M29" s="40"/>
      <c r="N29" s="137">
        <v>0.30246462695436499</v>
      </c>
      <c r="O29" s="47"/>
      <c r="P29" s="53">
        <f>+N29+$O$5</f>
        <v>0.31331145774507485</v>
      </c>
      <c r="Q29" s="47">
        <f>+$P$29</f>
        <v>0.31331145774507485</v>
      </c>
      <c r="R29" s="77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0">
        <v>190</v>
      </c>
      <c r="D30" s="81">
        <v>9.632874579634387E-3</v>
      </c>
      <c r="E30" s="78">
        <f t="shared" si="1"/>
        <v>4.5995554504834155E-2</v>
      </c>
      <c r="F30" s="78">
        <f t="shared" si="2"/>
        <v>4.5995550000000003E-2</v>
      </c>
      <c r="G30" s="44" t="s">
        <v>249</v>
      </c>
      <c r="H30" s="40"/>
      <c r="I30" s="70"/>
      <c r="J30" s="65">
        <f t="shared" si="0"/>
        <v>9.632874579634387E-3</v>
      </c>
      <c r="K30" s="66">
        <f t="shared" si="3"/>
        <v>3.6362675420365614E-2</v>
      </c>
      <c r="L30" s="45"/>
      <c r="M30" s="40"/>
      <c r="N30" s="47"/>
      <c r="O30" s="47"/>
      <c r="P30" s="53"/>
      <c r="Q30" s="47"/>
      <c r="R30" s="77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0">
        <v>191</v>
      </c>
      <c r="D31" s="81">
        <v>9.632874579634387E-3</v>
      </c>
      <c r="E31" s="78">
        <f t="shared" si="1"/>
        <v>4.5995554504834155E-2</v>
      </c>
      <c r="F31" s="78">
        <f t="shared" si="2"/>
        <v>4.5995550000000003E-2</v>
      </c>
      <c r="G31" s="44" t="s">
        <v>249</v>
      </c>
      <c r="H31" s="40"/>
      <c r="I31" s="71"/>
      <c r="J31" s="65">
        <f t="shared" si="0"/>
        <v>9.632874579634387E-3</v>
      </c>
      <c r="K31" s="66">
        <f t="shared" si="3"/>
        <v>3.6362675420365614E-2</v>
      </c>
      <c r="L31" s="45"/>
      <c r="M31" s="40"/>
      <c r="N31" s="47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0">
        <v>192</v>
      </c>
      <c r="D32" s="81">
        <v>9.632874579634387E-3</v>
      </c>
      <c r="E32" s="78">
        <f t="shared" si="1"/>
        <v>4.5995554504834155E-2</v>
      </c>
      <c r="F32" s="78">
        <f t="shared" si="2"/>
        <v>4.5995550000000003E-2</v>
      </c>
      <c r="G32" s="44" t="s">
        <v>249</v>
      </c>
      <c r="H32" s="40"/>
      <c r="I32" s="72"/>
      <c r="J32" s="65">
        <f t="shared" si="0"/>
        <v>9.632874579634387E-3</v>
      </c>
      <c r="K32" s="66">
        <f t="shared" si="3"/>
        <v>3.6362675420365614E-2</v>
      </c>
      <c r="L32" s="45"/>
      <c r="M32" s="40"/>
      <c r="N32" s="47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0">
        <v>193</v>
      </c>
      <c r="D33" s="81">
        <v>9.632874579634387E-3</v>
      </c>
      <c r="E33" s="78">
        <f t="shared" si="1"/>
        <v>4.5995554504834155E-2</v>
      </c>
      <c r="F33" s="78">
        <f t="shared" si="2"/>
        <v>4.5995550000000003E-2</v>
      </c>
      <c r="G33" s="44" t="s">
        <v>249</v>
      </c>
      <c r="H33" s="40"/>
      <c r="I33" s="40"/>
      <c r="J33" s="65">
        <f t="shared" si="0"/>
        <v>9.632874579634387E-3</v>
      </c>
      <c r="K33" s="66">
        <f t="shared" si="3"/>
        <v>3.6362675420365614E-2</v>
      </c>
      <c r="L33" s="45"/>
      <c r="M33" s="40"/>
      <c r="N33" s="99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0">
        <v>195</v>
      </c>
      <c r="D34" s="81">
        <v>9.632874579634387E-3</v>
      </c>
      <c r="E34" s="78">
        <f t="shared" si="1"/>
        <v>4.5995554504834155E-2</v>
      </c>
      <c r="F34" s="78">
        <f t="shared" si="2"/>
        <v>4.5995550000000003E-2</v>
      </c>
      <c r="G34" s="44" t="s">
        <v>249</v>
      </c>
      <c r="H34" s="40"/>
      <c r="I34" s="40"/>
      <c r="J34" s="65">
        <f t="shared" si="0"/>
        <v>9.632874579634387E-3</v>
      </c>
      <c r="K34" s="66">
        <f t="shared" si="3"/>
        <v>3.6362675420365614E-2</v>
      </c>
      <c r="L34" s="45"/>
      <c r="M34" s="40"/>
      <c r="N34" s="99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0">
        <v>196</v>
      </c>
      <c r="D35" s="81">
        <v>0.15360799356662275</v>
      </c>
      <c r="E35" s="78">
        <f t="shared" si="1"/>
        <v>0.16445482435733261</v>
      </c>
      <c r="F35" s="78">
        <f t="shared" si="2"/>
        <v>0.16445482</v>
      </c>
      <c r="G35" s="97"/>
      <c r="H35" s="40"/>
      <c r="I35" s="40"/>
      <c r="J35" s="65">
        <f t="shared" si="0"/>
        <v>0.15360799356662275</v>
      </c>
      <c r="K35" s="66">
        <f t="shared" si="3"/>
        <v>1.0846826433377255E-2</v>
      </c>
      <c r="L35" s="45"/>
      <c r="M35" s="40"/>
      <c r="N35" s="99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0">
        <v>198</v>
      </c>
      <c r="D36" s="81">
        <v>0.15360799356662275</v>
      </c>
      <c r="E36" s="78">
        <f t="shared" si="1"/>
        <v>0.16445482435733261</v>
      </c>
      <c r="F36" s="78">
        <f t="shared" si="2"/>
        <v>0.16445482</v>
      </c>
      <c r="G36" s="97"/>
      <c r="H36" s="40"/>
      <c r="I36" s="40"/>
      <c r="J36" s="65">
        <f t="shared" si="0"/>
        <v>0.15360799356662275</v>
      </c>
      <c r="K36" s="66">
        <f t="shared" si="3"/>
        <v>1.0846826433377255E-2</v>
      </c>
      <c r="L36" s="45"/>
      <c r="M36" s="40"/>
      <c r="N36" s="99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0">
        <v>186</v>
      </c>
      <c r="D37" s="81">
        <v>8.5430874796831834E-3</v>
      </c>
      <c r="E37" s="78">
        <f t="shared" si="1"/>
        <v>4.5995554504834155E-2</v>
      </c>
      <c r="F37" s="78">
        <f t="shared" si="2"/>
        <v>4.5995550000000003E-2</v>
      </c>
      <c r="G37" s="44" t="s">
        <v>249</v>
      </c>
      <c r="H37" s="40"/>
      <c r="I37" s="40"/>
      <c r="J37" s="65">
        <f t="shared" si="0"/>
        <v>8.5430874796831834E-3</v>
      </c>
      <c r="K37" s="66">
        <f t="shared" si="3"/>
        <v>3.7452462520316823E-2</v>
      </c>
      <c r="L37" s="45"/>
      <c r="M37" s="40"/>
      <c r="N37" s="99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0">
        <v>199</v>
      </c>
      <c r="D38" s="81">
        <v>0.17686466788377816</v>
      </c>
      <c r="E38" s="78">
        <f t="shared" si="1"/>
        <v>0.18771149867448803</v>
      </c>
      <c r="F38" s="78">
        <f t="shared" si="2"/>
        <v>0.1877115</v>
      </c>
      <c r="G38" s="97"/>
      <c r="H38" s="40"/>
      <c r="I38" s="40"/>
      <c r="J38" s="65">
        <f t="shared" si="0"/>
        <v>0.17686466788377816</v>
      </c>
      <c r="K38" s="66">
        <f t="shared" si="3"/>
        <v>1.0846832116221838E-2</v>
      </c>
      <c r="L38" s="45"/>
      <c r="M38" s="40"/>
      <c r="N38" s="99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0">
        <v>70</v>
      </c>
      <c r="D39" s="81">
        <v>0.17686466788377816</v>
      </c>
      <c r="E39" s="78">
        <f t="shared" si="1"/>
        <v>0.18771149867448803</v>
      </c>
      <c r="F39" s="78">
        <f t="shared" si="2"/>
        <v>0.1877115</v>
      </c>
      <c r="G39" s="97"/>
      <c r="H39" s="40"/>
      <c r="I39" s="40"/>
      <c r="J39" s="65">
        <f t="shared" si="0"/>
        <v>0.17686466788377816</v>
      </c>
      <c r="K39" s="66">
        <f t="shared" si="3"/>
        <v>1.0846832116221838E-2</v>
      </c>
      <c r="L39" s="45"/>
      <c r="M39" s="40"/>
      <c r="N39" s="99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0">
        <v>207</v>
      </c>
      <c r="D40" s="81">
        <v>4.5995554504834155E-2</v>
      </c>
      <c r="E40" s="78">
        <f t="shared" si="1"/>
        <v>5.0510324344213348E-2</v>
      </c>
      <c r="F40" s="78">
        <f t="shared" si="2"/>
        <v>5.0510319999999997E-2</v>
      </c>
      <c r="G40" s="97"/>
      <c r="H40" s="40"/>
      <c r="I40" s="40"/>
      <c r="J40" s="65">
        <f t="shared" si="0"/>
        <v>4.5995554504834155E-2</v>
      </c>
      <c r="K40" s="66">
        <f t="shared" si="3"/>
        <v>4.5147654951658428E-3</v>
      </c>
      <c r="L40" s="45"/>
      <c r="M40" s="40"/>
      <c r="N40" s="99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0">
        <v>52</v>
      </c>
      <c r="D41" s="81">
        <v>5.1610114573404545E-2</v>
      </c>
      <c r="E41" s="78">
        <f t="shared" si="1"/>
        <v>5.5555348576085552E-2</v>
      </c>
      <c r="F41" s="78">
        <f t="shared" si="2"/>
        <v>5.5555350000000003E-2</v>
      </c>
      <c r="G41" s="97"/>
      <c r="H41" s="40"/>
      <c r="I41" s="40"/>
      <c r="J41" s="65">
        <f t="shared" si="0"/>
        <v>5.1610114573404545E-2</v>
      </c>
      <c r="K41" s="66">
        <f t="shared" si="3"/>
        <v>3.9452354265954587E-3</v>
      </c>
      <c r="L41" s="45"/>
      <c r="M41" s="40"/>
      <c r="N41" s="99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0">
        <v>209</v>
      </c>
      <c r="D42" s="81">
        <v>5.1610114573404545E-2</v>
      </c>
      <c r="E42" s="78">
        <f t="shared" si="1"/>
        <v>5.5555348576085552E-2</v>
      </c>
      <c r="F42" s="78">
        <f t="shared" si="2"/>
        <v>5.5555350000000003E-2</v>
      </c>
      <c r="G42" s="97"/>
      <c r="H42" s="40"/>
      <c r="I42" s="40"/>
      <c r="J42" s="65">
        <f t="shared" si="0"/>
        <v>5.1610114573404545E-2</v>
      </c>
      <c r="K42" s="66">
        <f t="shared" si="3"/>
        <v>3.9452354265954587E-3</v>
      </c>
      <c r="L42" s="45"/>
      <c r="M42" s="40"/>
      <c r="N42" s="99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0">
        <v>211</v>
      </c>
      <c r="D43" s="81">
        <v>5.7209819456406234E-2</v>
      </c>
      <c r="E43" s="78">
        <f t="shared" si="1"/>
        <v>6.4570511758492807E-2</v>
      </c>
      <c r="F43" s="79">
        <f t="shared" si="2"/>
        <v>6.4570509999999998E-2</v>
      </c>
      <c r="G43" s="97"/>
      <c r="H43" s="40"/>
      <c r="I43" s="40"/>
      <c r="J43" s="65">
        <f t="shared" si="0"/>
        <v>5.7209819456406234E-2</v>
      </c>
      <c r="K43" s="66">
        <f t="shared" si="3"/>
        <v>7.3606905435937633E-3</v>
      </c>
      <c r="L43" s="45"/>
      <c r="M43" s="40"/>
      <c r="N43" s="99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0">
        <v>215</v>
      </c>
      <c r="D44" s="81">
        <v>3.2311439465058017E-2</v>
      </c>
      <c r="E44" s="78">
        <f t="shared" si="1"/>
        <v>5.0510324344213348E-2</v>
      </c>
      <c r="F44" s="78">
        <f t="shared" si="2"/>
        <v>5.0510319999999997E-2</v>
      </c>
      <c r="G44" s="44" t="s">
        <v>249</v>
      </c>
      <c r="H44" s="40"/>
      <c r="I44" s="40"/>
      <c r="J44" s="65">
        <f t="shared" si="0"/>
        <v>3.2311439465058017E-2</v>
      </c>
      <c r="K44" s="66">
        <f t="shared" si="3"/>
        <v>1.819888053494198E-2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0">
        <v>217</v>
      </c>
      <c r="D45" s="81">
        <v>4.5672815306494946E-2</v>
      </c>
      <c r="E45" s="78">
        <f t="shared" si="1"/>
        <v>4.5995554504834155E-2</v>
      </c>
      <c r="F45" s="78">
        <f t="shared" si="2"/>
        <v>4.5995550000000003E-2</v>
      </c>
      <c r="G45" s="97"/>
      <c r="H45" s="40"/>
      <c r="I45" s="40"/>
      <c r="J45" s="65">
        <f t="shared" si="0"/>
        <v>4.5672815306494946E-2</v>
      </c>
      <c r="K45" s="66">
        <f t="shared" si="3"/>
        <v>3.2273469350505707E-4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0">
        <v>223</v>
      </c>
      <c r="D46" s="81">
        <v>1.3531534877566481E-2</v>
      </c>
      <c r="E46" s="78">
        <f t="shared" si="1"/>
        <v>4.5995554504834155E-2</v>
      </c>
      <c r="F46" s="78">
        <f t="shared" si="2"/>
        <v>4.5995550000000003E-2</v>
      </c>
      <c r="G46" s="44" t="s">
        <v>249</v>
      </c>
      <c r="H46" s="40"/>
      <c r="I46" s="40"/>
      <c r="J46" s="65">
        <f t="shared" si="0"/>
        <v>1.3531534877566481E-2</v>
      </c>
      <c r="K46" s="66">
        <f t="shared" si="3"/>
        <v>3.246401512243352E-2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0">
        <v>224</v>
      </c>
      <c r="D47" s="81">
        <v>4.0179131187513539E-2</v>
      </c>
      <c r="E47" s="78">
        <f t="shared" si="1"/>
        <v>4.1446825918494766E-2</v>
      </c>
      <c r="F47" s="78">
        <f t="shared" si="2"/>
        <v>4.1446829999999997E-2</v>
      </c>
      <c r="G47" s="97"/>
      <c r="H47" s="40"/>
      <c r="I47" s="40"/>
      <c r="J47" s="65">
        <f t="shared" si="0"/>
        <v>4.0179131187513539E-2</v>
      </c>
      <c r="K47" s="66">
        <f t="shared" si="3"/>
        <v>1.2676988124864577E-3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0">
        <v>73</v>
      </c>
      <c r="D48" s="81">
        <v>2.3159596282857943E-2</v>
      </c>
      <c r="E48" s="78">
        <f t="shared" si="1"/>
        <v>5.0510324344213348E-2</v>
      </c>
      <c r="F48" s="78">
        <f t="shared" si="2"/>
        <v>5.0510319999999997E-2</v>
      </c>
      <c r="G48" s="44" t="s">
        <v>249</v>
      </c>
      <c r="H48" s="40"/>
      <c r="I48" s="40"/>
      <c r="J48" s="65">
        <f t="shared" si="0"/>
        <v>2.3159596282857943E-2</v>
      </c>
      <c r="K48" s="66">
        <f t="shared" si="3"/>
        <v>2.7350723717142054E-2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0">
        <v>227</v>
      </c>
      <c r="D49" s="81">
        <v>7.1936299286696717E-2</v>
      </c>
      <c r="E49" s="78">
        <f t="shared" si="1"/>
        <v>7.9155805557262246E-2</v>
      </c>
      <c r="F49" s="78">
        <f t="shared" si="2"/>
        <v>7.9155809999999993E-2</v>
      </c>
      <c r="G49" s="97"/>
      <c r="H49" s="40"/>
      <c r="I49" s="40"/>
      <c r="J49" s="65">
        <f t="shared" si="0"/>
        <v>7.1936299286696717E-2</v>
      </c>
      <c r="K49" s="66">
        <f t="shared" si="3"/>
        <v>7.219510713303276E-3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0">
        <v>228</v>
      </c>
      <c r="D50" s="81">
        <v>6.475633230074526E-3</v>
      </c>
      <c r="E50" s="78">
        <f t="shared" si="1"/>
        <v>4.5995554504834155E-2</v>
      </c>
      <c r="F50" s="78">
        <f t="shared" si="2"/>
        <v>4.5995550000000003E-2</v>
      </c>
      <c r="G50" s="44" t="s">
        <v>249</v>
      </c>
      <c r="H50" s="40"/>
      <c r="I50" s="40"/>
      <c r="J50" s="65">
        <f t="shared" si="0"/>
        <v>6.475633230074526E-3</v>
      </c>
      <c r="K50" s="66">
        <f t="shared" si="3"/>
        <v>3.951991676992548E-2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0">
        <v>41</v>
      </c>
      <c r="D51" s="81">
        <v>2.0409164865757997E-2</v>
      </c>
      <c r="E51" s="78">
        <f t="shared" si="1"/>
        <v>4.5995554504834155E-2</v>
      </c>
      <c r="F51" s="78">
        <f t="shared" si="2"/>
        <v>4.5995550000000003E-2</v>
      </c>
      <c r="G51" s="44" t="s">
        <v>249</v>
      </c>
      <c r="H51" s="40"/>
      <c r="I51" s="40"/>
      <c r="J51" s="65">
        <f t="shared" si="0"/>
        <v>2.0409164865757997E-2</v>
      </c>
      <c r="K51" s="66">
        <f t="shared" si="3"/>
        <v>2.5586385134242006E-2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0">
        <v>233</v>
      </c>
      <c r="D52" s="81">
        <v>3.899029182551516E-2</v>
      </c>
      <c r="E52" s="78">
        <f t="shared" si="1"/>
        <v>5.0510324344213348E-2</v>
      </c>
      <c r="F52" s="78">
        <f t="shared" si="2"/>
        <v>5.0510319999999997E-2</v>
      </c>
      <c r="G52" s="44" t="s">
        <v>249</v>
      </c>
      <c r="H52" s="40"/>
      <c r="I52" s="40"/>
      <c r="J52" s="65">
        <f t="shared" si="0"/>
        <v>3.899029182551516E-2</v>
      </c>
      <c r="K52" s="66">
        <f t="shared" si="3"/>
        <v>1.1520028174484838E-2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0">
        <v>51</v>
      </c>
      <c r="D53" s="81">
        <v>0.162078521804839</v>
      </c>
      <c r="E53" s="78">
        <f t="shared" si="1"/>
        <v>0.17292535259554886</v>
      </c>
      <c r="F53" s="78">
        <f t="shared" si="2"/>
        <v>0.17292535000000001</v>
      </c>
      <c r="G53" s="97"/>
      <c r="H53" s="40"/>
      <c r="I53" s="40"/>
      <c r="J53" s="65">
        <f t="shared" si="0"/>
        <v>0.162078521804839</v>
      </c>
      <c r="K53" s="66">
        <f t="shared" si="3"/>
        <v>1.0846828195161001E-2</v>
      </c>
      <c r="L53" s="45"/>
      <c r="M53" s="40"/>
      <c r="N53" s="138" t="s">
        <v>294</v>
      </c>
      <c r="O53" s="138" t="s">
        <v>295</v>
      </c>
      <c r="P53" s="138" t="s">
        <v>296</v>
      </c>
      <c r="Q53" s="138" t="s">
        <v>297</v>
      </c>
      <c r="R53" s="138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0">
        <v>60</v>
      </c>
      <c r="D54" s="81">
        <v>0.10471832665309598</v>
      </c>
      <c r="E54" s="78">
        <f t="shared" si="1"/>
        <v>0.10483982559945144</v>
      </c>
      <c r="F54" s="78">
        <f t="shared" si="2"/>
        <v>0.10483982999999999</v>
      </c>
      <c r="G54" s="97"/>
      <c r="H54" s="40"/>
      <c r="I54" s="40"/>
      <c r="J54" s="65">
        <f t="shared" si="0"/>
        <v>0.10471832665309598</v>
      </c>
      <c r="K54" s="66">
        <f t="shared" si="3"/>
        <v>1.2150334690401443E-4</v>
      </c>
      <c r="L54" s="45"/>
      <c r="M54" s="40"/>
      <c r="N54" s="139">
        <v>1</v>
      </c>
      <c r="O54" s="140">
        <v>0.1</v>
      </c>
      <c r="P54" s="141">
        <v>2.1562850369516204E-2</v>
      </c>
      <c r="Q54" s="136">
        <v>4.5995554504834155E-2</v>
      </c>
      <c r="R54" s="136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0">
        <v>242</v>
      </c>
      <c r="D55" s="81">
        <v>0.10471832665309598</v>
      </c>
      <c r="E55" s="78">
        <f t="shared" si="1"/>
        <v>0.10483982559945144</v>
      </c>
      <c r="F55" s="78">
        <f t="shared" si="2"/>
        <v>0.10483982999999999</v>
      </c>
      <c r="G55" s="97"/>
      <c r="H55" s="40"/>
      <c r="I55" s="40"/>
      <c r="J55" s="65">
        <f t="shared" si="0"/>
        <v>0.10471832665309598</v>
      </c>
      <c r="K55" s="66">
        <f t="shared" si="3"/>
        <v>1.2150334690401443E-4</v>
      </c>
      <c r="L55" s="45"/>
      <c r="M55" s="40"/>
      <c r="N55" s="139">
        <v>2</v>
      </c>
      <c r="O55" s="140">
        <v>0.2</v>
      </c>
      <c r="P55" s="141">
        <v>4.1446825918494766E-2</v>
      </c>
      <c r="Q55" s="136">
        <v>5.0510324344213348E-2</v>
      </c>
      <c r="R55" s="136">
        <v>1.9883975548978562E-2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0">
        <v>50</v>
      </c>
      <c r="D56" s="81">
        <v>8.5457392974753438E-2</v>
      </c>
      <c r="E56" s="78">
        <f t="shared" si="1"/>
        <v>9.7905113838763796E-2</v>
      </c>
      <c r="F56" s="78">
        <f t="shared" si="2"/>
        <v>9.7905110000000004E-2</v>
      </c>
      <c r="G56" s="97"/>
      <c r="H56" s="40"/>
      <c r="I56" s="40"/>
      <c r="J56" s="65">
        <f t="shared" si="0"/>
        <v>8.5457392974753438E-2</v>
      </c>
      <c r="K56" s="66">
        <f t="shared" si="3"/>
        <v>1.2447717025246566E-2</v>
      </c>
      <c r="L56" s="45"/>
      <c r="M56" s="40"/>
      <c r="N56" s="139">
        <v>3</v>
      </c>
      <c r="O56" s="140">
        <v>0.3</v>
      </c>
      <c r="P56" s="141">
        <v>4.5995554504834155E-2</v>
      </c>
      <c r="Q56" s="136">
        <v>5.5555348576085552E-2</v>
      </c>
      <c r="R56" s="136">
        <v>4.5487285863393886E-3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0">
        <v>49</v>
      </c>
      <c r="D57" s="81">
        <v>0.10362264796773946</v>
      </c>
      <c r="E57" s="78">
        <f t="shared" si="1"/>
        <v>0.10483982559945144</v>
      </c>
      <c r="F57" s="78">
        <f t="shared" si="2"/>
        <v>0.10483982999999999</v>
      </c>
      <c r="G57" s="97"/>
      <c r="H57" s="40"/>
      <c r="I57" s="40"/>
      <c r="J57" s="65">
        <f t="shared" si="0"/>
        <v>0.10362264796773946</v>
      </c>
      <c r="K57" s="66">
        <f t="shared" si="3"/>
        <v>1.2171820322605387E-3</v>
      </c>
      <c r="L57" s="45"/>
      <c r="M57" s="40"/>
      <c r="N57" s="139">
        <v>4</v>
      </c>
      <c r="O57" s="140">
        <v>0.4</v>
      </c>
      <c r="P57" s="141">
        <v>5.0510324344213348E-2</v>
      </c>
      <c r="Q57" s="136">
        <v>6.4570511758492807E-2</v>
      </c>
      <c r="R57" s="136">
        <v>4.514769839379193E-3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0">
        <v>243</v>
      </c>
      <c r="D58" s="81">
        <v>9.632874579634387E-3</v>
      </c>
      <c r="E58" s="78">
        <f t="shared" si="1"/>
        <v>4.5995554504834155E-2</v>
      </c>
      <c r="F58" s="78">
        <f t="shared" si="2"/>
        <v>4.5995550000000003E-2</v>
      </c>
      <c r="G58" s="44" t="s">
        <v>249</v>
      </c>
      <c r="H58" s="40"/>
      <c r="I58" s="40"/>
      <c r="J58" s="65">
        <f t="shared" si="0"/>
        <v>9.632874579634387E-3</v>
      </c>
      <c r="K58" s="66">
        <f t="shared" si="3"/>
        <v>3.6362675420365614E-2</v>
      </c>
      <c r="L58" s="45"/>
      <c r="M58" s="40"/>
      <c r="N58" s="139">
        <v>5</v>
      </c>
      <c r="O58" s="140">
        <v>0.5</v>
      </c>
      <c r="P58" s="141">
        <v>5.5555348576085552E-2</v>
      </c>
      <c r="Q58" s="136">
        <v>7.9155805557262246E-2</v>
      </c>
      <c r="R58" s="136">
        <v>5.0450242318722041E-3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0">
        <v>244</v>
      </c>
      <c r="D59" s="81">
        <v>0.10471832665309598</v>
      </c>
      <c r="E59" s="78">
        <f t="shared" si="1"/>
        <v>0.10483982559945144</v>
      </c>
      <c r="F59" s="78">
        <f t="shared" si="2"/>
        <v>0.10483982999999999</v>
      </c>
      <c r="G59" s="97"/>
      <c r="H59" s="40"/>
      <c r="I59" s="40"/>
      <c r="J59" s="65">
        <f t="shared" si="0"/>
        <v>0.10471832665309598</v>
      </c>
      <c r="K59" s="66">
        <f t="shared" si="3"/>
        <v>1.2150334690401443E-4</v>
      </c>
      <c r="L59" s="45"/>
      <c r="M59" s="40"/>
      <c r="N59" s="139">
        <v>6</v>
      </c>
      <c r="O59" s="140">
        <v>0.6</v>
      </c>
      <c r="P59" s="141">
        <v>6.4570511758492807E-2</v>
      </c>
      <c r="Q59" s="136">
        <v>9.7905113838763796E-2</v>
      </c>
      <c r="R59" s="136">
        <v>9.0151631824072556E-3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0">
        <v>246</v>
      </c>
      <c r="D60" s="81">
        <v>6.8102839354245628E-3</v>
      </c>
      <c r="E60" s="78">
        <f t="shared" si="1"/>
        <v>4.5995554504834155E-2</v>
      </c>
      <c r="F60" s="78">
        <f t="shared" si="2"/>
        <v>4.5995550000000003E-2</v>
      </c>
      <c r="G60" s="44" t="s">
        <v>249</v>
      </c>
      <c r="H60" s="40"/>
      <c r="I60" s="40"/>
      <c r="J60" s="65">
        <f t="shared" si="0"/>
        <v>6.8102839354245628E-3</v>
      </c>
      <c r="K60" s="66">
        <f t="shared" si="3"/>
        <v>3.9185266064575439E-2</v>
      </c>
      <c r="L60" s="45"/>
      <c r="M60" s="40"/>
      <c r="N60" s="139">
        <v>7</v>
      </c>
      <c r="O60" s="140">
        <v>0.7</v>
      </c>
      <c r="P60" s="141">
        <v>7.9155805557262246E-2</v>
      </c>
      <c r="Q60" s="136">
        <v>0.10483982559945144</v>
      </c>
      <c r="R60" s="136">
        <v>1.4585293798769439E-2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0">
        <v>248</v>
      </c>
      <c r="D61" s="81">
        <v>4.7187111733563956E-2</v>
      </c>
      <c r="E61" s="78">
        <f t="shared" si="1"/>
        <v>5.0510324344213348E-2</v>
      </c>
      <c r="F61" s="78">
        <f t="shared" si="2"/>
        <v>5.0510319999999997E-2</v>
      </c>
      <c r="G61" s="97"/>
      <c r="H61" s="40"/>
      <c r="I61" s="40"/>
      <c r="J61" s="65">
        <f t="shared" si="0"/>
        <v>4.7187111733563956E-2</v>
      </c>
      <c r="K61" s="66">
        <f t="shared" si="3"/>
        <v>3.323208266436041E-3</v>
      </c>
      <c r="L61" s="45"/>
      <c r="M61" s="40"/>
      <c r="N61" s="139">
        <v>8</v>
      </c>
      <c r="O61" s="140">
        <v>0.8</v>
      </c>
      <c r="P61" s="141">
        <v>9.7905113838763796E-2</v>
      </c>
      <c r="Q61" s="136">
        <v>0.11918432748590493</v>
      </c>
      <c r="R61" s="136">
        <v>1.874930828150155E-2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0">
        <v>249</v>
      </c>
      <c r="D62" s="81">
        <v>4.7187111733563956E-2</v>
      </c>
      <c r="E62" s="78">
        <f t="shared" si="1"/>
        <v>5.0510324344213348E-2</v>
      </c>
      <c r="F62" s="78">
        <f t="shared" si="2"/>
        <v>5.0510319999999997E-2</v>
      </c>
      <c r="G62" s="97"/>
      <c r="H62" s="40"/>
      <c r="I62" s="40"/>
      <c r="J62" s="65">
        <f t="shared" si="0"/>
        <v>4.7187111733563956E-2</v>
      </c>
      <c r="K62" s="66">
        <f t="shared" si="3"/>
        <v>3.323208266436041E-3</v>
      </c>
      <c r="L62" s="45"/>
      <c r="M62" s="40"/>
      <c r="N62" s="139">
        <v>9</v>
      </c>
      <c r="O62" s="140">
        <v>0.9</v>
      </c>
      <c r="P62" s="141">
        <v>0.10483982559945144</v>
      </c>
      <c r="Q62" s="136">
        <v>0.13003115827661479</v>
      </c>
      <c r="R62" s="136">
        <v>6.9347117606876479E-3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0">
        <v>250</v>
      </c>
      <c r="D63" s="81">
        <v>4.7187111733563956E-2</v>
      </c>
      <c r="E63" s="78">
        <f t="shared" si="1"/>
        <v>5.0510324344213348E-2</v>
      </c>
      <c r="F63" s="78">
        <f t="shared" si="2"/>
        <v>5.0510319999999997E-2</v>
      </c>
      <c r="G63" s="97"/>
      <c r="H63" s="40"/>
      <c r="I63" s="40"/>
      <c r="J63" s="65">
        <f t="shared" si="0"/>
        <v>4.7187111733563956E-2</v>
      </c>
      <c r="K63" s="66">
        <f t="shared" si="3"/>
        <v>3.323208266436041E-3</v>
      </c>
      <c r="L63" s="45"/>
      <c r="M63" s="40"/>
      <c r="N63" s="139">
        <v>10</v>
      </c>
      <c r="O63" s="140">
        <v>1</v>
      </c>
      <c r="P63" s="141">
        <v>0.11918432748590493</v>
      </c>
      <c r="Q63" s="136">
        <v>0.14087798906732465</v>
      </c>
      <c r="R63" s="136">
        <v>1.434450188645349E-2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0">
        <v>251</v>
      </c>
      <c r="D64" s="81">
        <v>4.7187111733563956E-2</v>
      </c>
      <c r="E64" s="78">
        <f t="shared" si="1"/>
        <v>5.0510324344213348E-2</v>
      </c>
      <c r="F64" s="78">
        <f t="shared" si="2"/>
        <v>5.0510319999999997E-2</v>
      </c>
      <c r="G64" s="97"/>
      <c r="H64" s="40"/>
      <c r="I64" s="40"/>
      <c r="J64" s="65">
        <f t="shared" si="0"/>
        <v>4.7187111733563956E-2</v>
      </c>
      <c r="K64" s="66">
        <f t="shared" si="3"/>
        <v>3.323208266436041E-3</v>
      </c>
      <c r="L64" s="45"/>
      <c r="M64" s="40"/>
      <c r="N64" s="113"/>
      <c r="O64" s="113"/>
      <c r="P64" s="113"/>
      <c r="Q64" s="142" t="s">
        <v>286</v>
      </c>
      <c r="R64" s="143">
        <v>1.0846830790709859E-2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0">
        <v>252</v>
      </c>
      <c r="D65" s="81">
        <v>4.7187111733563956E-2</v>
      </c>
      <c r="E65" s="78">
        <f t="shared" si="1"/>
        <v>5.0510324344213348E-2</v>
      </c>
      <c r="F65" s="78">
        <f t="shared" si="2"/>
        <v>5.0510319999999997E-2</v>
      </c>
      <c r="G65" s="97"/>
      <c r="H65" s="40"/>
      <c r="I65" s="40"/>
      <c r="J65" s="65">
        <f>+D65</f>
        <v>4.7187111733563956E-2</v>
      </c>
      <c r="K65" s="66">
        <f>F65-J65</f>
        <v>3.323208266436041E-3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0">
        <v>253</v>
      </c>
      <c r="D66" s="81">
        <v>4.7187111733563956E-2</v>
      </c>
      <c r="E66" s="78">
        <f t="shared" si="1"/>
        <v>5.0510324344213348E-2</v>
      </c>
      <c r="F66" s="78">
        <f t="shared" si="2"/>
        <v>5.0510319999999997E-2</v>
      </c>
      <c r="G66" s="97"/>
      <c r="H66" s="40"/>
      <c r="I66" s="40"/>
      <c r="J66" s="65">
        <f t="shared" ref="J66:J129" si="7">+D66</f>
        <v>4.7187111733563956E-2</v>
      </c>
      <c r="K66" s="66">
        <f t="shared" ref="K66:K129" si="8">F66-J66</f>
        <v>3.323208266436041E-3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0">
        <v>254</v>
      </c>
      <c r="D67" s="81">
        <v>4.7187111733563956E-2</v>
      </c>
      <c r="E67" s="78">
        <f t="shared" ref="E67:E130" si="9">IF(AND(G67="X",D67&lt;$N$17),VLOOKUP(D67,$N$7:$Q$51,4,1),IF(D67&lt;$N$17,VLOOKUP(D67,$N$7:$P$51,3,1),IF(G67="X",VLOOKUP(D67,$N$7:$R$51,4,1),VLOOKUP(D67,$N$7:$R$51,3,1))))</f>
        <v>5.0510324344213348E-2</v>
      </c>
      <c r="F67" s="78">
        <f t="shared" ref="F67:F130" si="10">ROUND(E67,8)</f>
        <v>5.0510319999999997E-2</v>
      </c>
      <c r="G67" s="97"/>
      <c r="H67" s="40"/>
      <c r="I67" s="40"/>
      <c r="J67" s="65">
        <f t="shared" si="7"/>
        <v>4.7187111733563956E-2</v>
      </c>
      <c r="K67" s="66">
        <f t="shared" si="8"/>
        <v>3.323208266436041E-3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0">
        <v>255</v>
      </c>
      <c r="D68" s="81">
        <v>4.7187111733563956E-2</v>
      </c>
      <c r="E68" s="78">
        <f t="shared" si="9"/>
        <v>5.0510324344213348E-2</v>
      </c>
      <c r="F68" s="78">
        <f t="shared" si="10"/>
        <v>5.0510319999999997E-2</v>
      </c>
      <c r="G68" s="97"/>
      <c r="H68" s="40"/>
      <c r="I68" s="40"/>
      <c r="J68" s="65">
        <f t="shared" si="7"/>
        <v>4.7187111733563956E-2</v>
      </c>
      <c r="K68" s="66">
        <f t="shared" si="8"/>
        <v>3.323208266436041E-3</v>
      </c>
      <c r="L68" s="45"/>
      <c r="M68" s="40"/>
      <c r="N68"/>
      <c r="O68" s="114" t="s">
        <v>299</v>
      </c>
      <c r="P68" s="114"/>
      <c r="Q68" s="114"/>
      <c r="R68" s="114"/>
      <c r="S68" s="114"/>
      <c r="T68" s="114"/>
      <c r="U68" s="114"/>
      <c r="V68" s="114"/>
      <c r="W68" s="114"/>
      <c r="X68" s="114"/>
      <c r="Y68" s="68"/>
      <c r="Z68" s="68"/>
      <c r="AA68" s="68"/>
      <c r="AB68" s="68"/>
      <c r="AH68" s="46"/>
    </row>
    <row r="69" spans="1:34" ht="15.75" customHeight="1" x14ac:dyDescent="0.35">
      <c r="A69" s="32">
        <v>256</v>
      </c>
      <c r="B69" s="32" t="s">
        <v>111</v>
      </c>
      <c r="C69" s="90">
        <v>256</v>
      </c>
      <c r="D69" s="81">
        <v>4.7187111733563956E-2</v>
      </c>
      <c r="E69" s="78">
        <f t="shared" si="9"/>
        <v>5.0510324344213348E-2</v>
      </c>
      <c r="F69" s="78">
        <f t="shared" si="10"/>
        <v>5.0510319999999997E-2</v>
      </c>
      <c r="G69" s="97"/>
      <c r="H69" s="40"/>
      <c r="I69" s="40"/>
      <c r="J69" s="65">
        <f t="shared" si="7"/>
        <v>4.7187111733563956E-2</v>
      </c>
      <c r="K69" s="66">
        <f t="shared" si="8"/>
        <v>3.323208266436041E-3</v>
      </c>
      <c r="L69" s="45"/>
      <c r="M69" s="40"/>
      <c r="N69" s="32"/>
      <c r="O69" s="73" t="s">
        <v>300</v>
      </c>
      <c r="P69" s="73" t="s">
        <v>301</v>
      </c>
      <c r="Q69" s="73" t="s">
        <v>302</v>
      </c>
      <c r="R69" s="73" t="s">
        <v>321</v>
      </c>
      <c r="S69" s="74" t="s">
        <v>324</v>
      </c>
      <c r="T69" s="74" t="s">
        <v>325</v>
      </c>
      <c r="U69" s="73" t="s">
        <v>326</v>
      </c>
      <c r="V69" s="73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0">
        <v>1073</v>
      </c>
      <c r="D70" s="81">
        <v>4.7187111733563956E-2</v>
      </c>
      <c r="E70" s="78">
        <f t="shared" si="9"/>
        <v>5.0510324344213348E-2</v>
      </c>
      <c r="F70" s="78">
        <f t="shared" si="10"/>
        <v>5.0510319999999997E-2</v>
      </c>
      <c r="G70" s="97"/>
      <c r="H70" s="40"/>
      <c r="I70" s="40"/>
      <c r="J70" s="65">
        <f t="shared" si="7"/>
        <v>4.7187111733563956E-2</v>
      </c>
      <c r="K70" s="66">
        <f t="shared" si="8"/>
        <v>3.323208266436041E-3</v>
      </c>
      <c r="L70" s="45"/>
      <c r="M70" s="40"/>
      <c r="N70" s="51" t="s">
        <v>303</v>
      </c>
      <c r="O70" s="144">
        <v>5.4319928334019385E-2</v>
      </c>
      <c r="P70" s="145">
        <v>4.181978174994945E-2</v>
      </c>
      <c r="Q70" s="145">
        <v>3.5112898452361124E-2</v>
      </c>
      <c r="R70" s="146">
        <v>3.0859039349283492E-2</v>
      </c>
      <c r="S70" s="147">
        <v>2.970689041615816E-2</v>
      </c>
      <c r="T70" s="111"/>
      <c r="U70" s="101"/>
      <c r="V70" s="101"/>
      <c r="W70" s="100"/>
      <c r="X70" s="100"/>
      <c r="Y70" s="100"/>
      <c r="Z70" s="102"/>
      <c r="AA70" s="69"/>
      <c r="AB70" s="69"/>
      <c r="AH70" s="46"/>
    </row>
    <row r="71" spans="1:34" ht="15.75" customHeight="1" x14ac:dyDescent="0.35">
      <c r="A71" s="32">
        <v>573</v>
      </c>
      <c r="B71" s="32" t="s">
        <v>334</v>
      </c>
      <c r="C71" s="90">
        <v>573</v>
      </c>
      <c r="D71" s="81">
        <v>6.4282335846296175E-3</v>
      </c>
      <c r="E71" s="78">
        <f t="shared" si="9"/>
        <v>4.5995554504834155E-2</v>
      </c>
      <c r="F71" s="78">
        <f t="shared" si="10"/>
        <v>4.5995550000000003E-2</v>
      </c>
      <c r="G71" s="44" t="s">
        <v>249</v>
      </c>
      <c r="H71" s="40"/>
      <c r="I71" s="40"/>
      <c r="J71" s="65">
        <f t="shared" si="7"/>
        <v>6.4282335846296175E-3</v>
      </c>
      <c r="K71" s="66">
        <f t="shared" si="8"/>
        <v>3.9567316415370382E-2</v>
      </c>
      <c r="L71" s="45"/>
      <c r="M71" s="40"/>
      <c r="N71" s="51" t="s">
        <v>304</v>
      </c>
      <c r="O71" s="148">
        <v>8.1604151649161877E-2</v>
      </c>
      <c r="P71" s="148">
        <v>7.3664299987953902E-2</v>
      </c>
      <c r="Q71" s="148">
        <v>6.8080590954748582E-2</v>
      </c>
      <c r="R71" s="146">
        <v>6.4173681548983355E-2</v>
      </c>
      <c r="S71" s="137">
        <v>6.2881991139359994E-2</v>
      </c>
      <c r="T71" s="112"/>
      <c r="U71" s="104"/>
      <c r="V71" s="104"/>
      <c r="W71" s="101"/>
      <c r="X71" s="101"/>
      <c r="Y71" s="101"/>
      <c r="Z71" s="103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0">
        <v>258</v>
      </c>
      <c r="D72" s="81">
        <v>9.6645058622960543E-3</v>
      </c>
      <c r="E72" s="78">
        <f t="shared" si="9"/>
        <v>4.5995554504834155E-2</v>
      </c>
      <c r="F72" s="78">
        <f t="shared" si="10"/>
        <v>4.5995550000000003E-2</v>
      </c>
      <c r="G72" s="44" t="s">
        <v>249</v>
      </c>
      <c r="H72" s="40"/>
      <c r="I72" s="40"/>
      <c r="J72" s="65">
        <f t="shared" si="7"/>
        <v>9.6645058622960543E-3</v>
      </c>
      <c r="K72" s="66">
        <f t="shared" si="8"/>
        <v>3.6331044137703952E-2</v>
      </c>
      <c r="L72" s="45"/>
      <c r="M72" s="40"/>
      <c r="N72" s="51" t="s">
        <v>305</v>
      </c>
      <c r="O72" s="149">
        <v>0.19024400831720065</v>
      </c>
      <c r="P72" s="149">
        <v>0.1573038634878528</v>
      </c>
      <c r="Q72" s="149">
        <v>0.13830638785947083</v>
      </c>
      <c r="R72" s="137">
        <v>0.12589176024755033</v>
      </c>
      <c r="S72" s="150">
        <v>0.12229577197167632</v>
      </c>
      <c r="T72" s="111"/>
      <c r="U72" s="104"/>
      <c r="V72" s="104"/>
      <c r="W72" s="104"/>
      <c r="X72" s="104"/>
      <c r="Y72" s="104"/>
      <c r="Z72" s="103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0">
        <v>53</v>
      </c>
      <c r="D73" s="81">
        <v>2.0409164865757997E-2</v>
      </c>
      <c r="E73" s="78">
        <f t="shared" si="9"/>
        <v>4.5995554504834155E-2</v>
      </c>
      <c r="F73" s="78">
        <f t="shared" si="10"/>
        <v>4.5995550000000003E-2</v>
      </c>
      <c r="G73" s="44" t="s">
        <v>249</v>
      </c>
      <c r="H73" s="40"/>
      <c r="I73" s="40"/>
      <c r="J73" s="65">
        <f t="shared" si="7"/>
        <v>2.0409164865757997E-2</v>
      </c>
      <c r="K73" s="66">
        <f t="shared" si="8"/>
        <v>2.5586385134242006E-2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0">
        <v>279</v>
      </c>
      <c r="D74" s="81">
        <v>4.7187111733563956E-2</v>
      </c>
      <c r="E74" s="78">
        <f t="shared" si="9"/>
        <v>5.0510324344213348E-2</v>
      </c>
      <c r="F74" s="78">
        <f t="shared" si="10"/>
        <v>5.0510319999999997E-2</v>
      </c>
      <c r="G74" s="44"/>
      <c r="H74" s="40"/>
      <c r="I74" s="40"/>
      <c r="J74" s="65">
        <f t="shared" si="7"/>
        <v>4.7187111733563956E-2</v>
      </c>
      <c r="K74" s="66">
        <f t="shared" si="8"/>
        <v>3.323208266436041E-3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0">
        <v>260</v>
      </c>
      <c r="D75" s="81">
        <v>0.1015303247930457</v>
      </c>
      <c r="E75" s="78">
        <f t="shared" si="9"/>
        <v>0.10483982559945144</v>
      </c>
      <c r="F75" s="78">
        <f t="shared" si="10"/>
        <v>0.10483982999999999</v>
      </c>
      <c r="G75" s="97"/>
      <c r="H75" s="40"/>
      <c r="I75" s="40"/>
      <c r="J75" s="65">
        <f t="shared" si="7"/>
        <v>0.1015303247930457</v>
      </c>
      <c r="K75" s="66">
        <f t="shared" si="8"/>
        <v>3.3095052069542913E-3</v>
      </c>
      <c r="L75" s="45"/>
      <c r="M75" s="40"/>
      <c r="N75" s="138" t="s">
        <v>296</v>
      </c>
      <c r="O75" s="138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0">
        <v>296</v>
      </c>
      <c r="D76" s="81">
        <v>6.0619758092837024E-3</v>
      </c>
      <c r="E76" s="78">
        <f t="shared" si="9"/>
        <v>4.5995554504834155E-2</v>
      </c>
      <c r="F76" s="78">
        <f t="shared" si="10"/>
        <v>4.5995550000000003E-2</v>
      </c>
      <c r="G76" s="44" t="s">
        <v>249</v>
      </c>
      <c r="H76" s="40"/>
      <c r="I76" s="40"/>
      <c r="J76" s="65">
        <f t="shared" si="7"/>
        <v>6.0619758092837024E-3</v>
      </c>
      <c r="K76" s="66">
        <f t="shared" si="8"/>
        <v>3.9933574190716303E-2</v>
      </c>
      <c r="L76" s="45"/>
      <c r="M76" s="40"/>
      <c r="N76" s="151" t="s">
        <v>322</v>
      </c>
      <c r="O76" s="152">
        <v>0.20905620731737098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0">
        <v>265</v>
      </c>
      <c r="D77" s="81">
        <v>1.0847082684681533E-2</v>
      </c>
      <c r="E77" s="78">
        <f t="shared" si="9"/>
        <v>4.5995554504834155E-2</v>
      </c>
      <c r="F77" s="78">
        <f t="shared" si="10"/>
        <v>4.5995550000000003E-2</v>
      </c>
      <c r="G77" s="44" t="s">
        <v>249</v>
      </c>
      <c r="H77" s="40"/>
      <c r="I77" s="40"/>
      <c r="J77" s="65">
        <f t="shared" si="7"/>
        <v>1.0847082684681533E-2</v>
      </c>
      <c r="K77" s="66">
        <f t="shared" si="8"/>
        <v>3.5148467315318468E-2</v>
      </c>
      <c r="L77" s="45"/>
      <c r="M77" s="40"/>
      <c r="N77" s="151"/>
      <c r="O77" s="152">
        <v>0.20905620731737098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0">
        <v>273</v>
      </c>
      <c r="D78" s="81">
        <v>4.1446825918494766E-2</v>
      </c>
      <c r="E78" s="78">
        <f t="shared" si="9"/>
        <v>4.5995554504834155E-2</v>
      </c>
      <c r="F78" s="78">
        <f t="shared" si="10"/>
        <v>4.5995550000000003E-2</v>
      </c>
      <c r="G78" s="97"/>
      <c r="H78" s="40"/>
      <c r="I78" s="40"/>
      <c r="J78" s="65">
        <f t="shared" si="7"/>
        <v>4.1446825918494766E-2</v>
      </c>
      <c r="K78" s="66">
        <f t="shared" si="8"/>
        <v>4.5487240815052371E-3</v>
      </c>
      <c r="L78" s="45"/>
      <c r="M78" s="40"/>
      <c r="N78" s="151"/>
      <c r="O78" s="152">
        <v>0.22345153019400429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0">
        <v>275</v>
      </c>
      <c r="D79" s="81">
        <v>4.1446825918494766E-2</v>
      </c>
      <c r="E79" s="78">
        <f t="shared" si="9"/>
        <v>4.5995554504834155E-2</v>
      </c>
      <c r="F79" s="78">
        <f t="shared" si="10"/>
        <v>4.5995550000000003E-2</v>
      </c>
      <c r="G79" s="97"/>
      <c r="H79" s="40"/>
      <c r="I79" s="40"/>
      <c r="J79" s="65">
        <f t="shared" si="7"/>
        <v>4.1446825918494766E-2</v>
      </c>
      <c r="K79" s="66">
        <f t="shared" si="8"/>
        <v>4.5487240815052371E-3</v>
      </c>
      <c r="L79" s="45"/>
      <c r="M79" s="40"/>
      <c r="N79" s="151"/>
      <c r="O79" s="152">
        <v>0.25756292349461579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0">
        <v>282</v>
      </c>
      <c r="D80" s="81">
        <v>6.4570511758492807E-2</v>
      </c>
      <c r="E80" s="78">
        <f t="shared" si="9"/>
        <v>7.9155805557262246E-2</v>
      </c>
      <c r="F80" s="78">
        <f t="shared" si="10"/>
        <v>7.9155809999999993E-2</v>
      </c>
      <c r="G80" s="97"/>
      <c r="H80" s="40"/>
      <c r="I80" s="40"/>
      <c r="J80" s="65">
        <f t="shared" si="7"/>
        <v>6.4570511758492807E-2</v>
      </c>
      <c r="K80" s="66">
        <f t="shared" si="8"/>
        <v>1.4585298241507186E-2</v>
      </c>
      <c r="L80" s="45"/>
      <c r="M80" s="40"/>
      <c r="N80" s="151"/>
      <c r="O80" s="152">
        <v>0.30246462695436499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0">
        <v>283</v>
      </c>
      <c r="D81" s="81">
        <v>6.4570511758492807E-2</v>
      </c>
      <c r="E81" s="78">
        <f t="shared" si="9"/>
        <v>7.9155805557262246E-2</v>
      </c>
      <c r="F81" s="78">
        <f t="shared" si="10"/>
        <v>7.9155809999999993E-2</v>
      </c>
      <c r="G81" s="97"/>
      <c r="H81" s="40"/>
      <c r="I81" s="40"/>
      <c r="J81" s="65">
        <f t="shared" si="7"/>
        <v>6.4570511758492807E-2</v>
      </c>
      <c r="K81" s="66">
        <f t="shared" si="8"/>
        <v>1.4585298241507186E-2</v>
      </c>
      <c r="L81" s="45"/>
      <c r="M81" s="40"/>
      <c r="N81" s="151"/>
      <c r="O81" s="152">
        <v>0.20905620731737098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0">
        <v>295</v>
      </c>
      <c r="D82" s="81">
        <v>1.2722026216063697E-2</v>
      </c>
      <c r="E82" s="78">
        <f t="shared" si="9"/>
        <v>4.5995554504834155E-2</v>
      </c>
      <c r="F82" s="78">
        <f t="shared" si="10"/>
        <v>4.5995550000000003E-2</v>
      </c>
      <c r="G82" s="44" t="s">
        <v>249</v>
      </c>
      <c r="H82" s="40"/>
      <c r="I82" s="40"/>
      <c r="J82" s="65">
        <f t="shared" si="7"/>
        <v>1.2722026216063697E-2</v>
      </c>
      <c r="K82" s="66">
        <f t="shared" si="8"/>
        <v>3.3273523783936304E-2</v>
      </c>
      <c r="L82" s="45"/>
      <c r="M82" s="40"/>
      <c r="N82" s="151" t="s">
        <v>567</v>
      </c>
      <c r="O82" s="153">
        <v>0.17686466788377816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0">
        <v>300</v>
      </c>
      <c r="D83" s="81">
        <v>2.7639514720196292E-2</v>
      </c>
      <c r="E83" s="78">
        <f t="shared" si="9"/>
        <v>4.1446825918494766E-2</v>
      </c>
      <c r="F83" s="78">
        <f t="shared" si="10"/>
        <v>4.1446829999999997E-2</v>
      </c>
      <c r="G83" s="97"/>
      <c r="H83" s="40"/>
      <c r="I83" s="40"/>
      <c r="J83" s="65">
        <f t="shared" si="7"/>
        <v>2.7639514720196292E-2</v>
      </c>
      <c r="K83" s="66">
        <f t="shared" si="8"/>
        <v>1.3807315279803705E-2</v>
      </c>
      <c r="L83" s="45"/>
      <c r="M83" s="40"/>
      <c r="N83" s="151"/>
      <c r="O83" s="153">
        <v>0.17686466788377816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0">
        <v>24</v>
      </c>
      <c r="D84" s="81">
        <v>1.4566400856552199E-2</v>
      </c>
      <c r="E84" s="78">
        <f t="shared" si="9"/>
        <v>4.5995554504834155E-2</v>
      </c>
      <c r="F84" s="78">
        <f t="shared" si="10"/>
        <v>4.5995550000000003E-2</v>
      </c>
      <c r="G84" s="44" t="s">
        <v>249</v>
      </c>
      <c r="H84" s="40"/>
      <c r="I84" s="40"/>
      <c r="J84" s="65">
        <f t="shared" si="7"/>
        <v>1.4566400856552199E-2</v>
      </c>
      <c r="K84" s="66">
        <f t="shared" si="8"/>
        <v>3.1429149143447806E-2</v>
      </c>
      <c r="L84" s="45"/>
      <c r="M84" s="40"/>
      <c r="N84" s="151"/>
      <c r="O84" s="153">
        <v>0.162078521804839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0">
        <v>29</v>
      </c>
      <c r="D85" s="81">
        <v>8.6033329525690705E-3</v>
      </c>
      <c r="E85" s="78">
        <f t="shared" si="9"/>
        <v>4.5995554504834155E-2</v>
      </c>
      <c r="F85" s="78">
        <f t="shared" si="10"/>
        <v>4.5995550000000003E-2</v>
      </c>
      <c r="G85" s="44" t="s">
        <v>249</v>
      </c>
      <c r="H85" s="40"/>
      <c r="I85" s="40"/>
      <c r="J85" s="65">
        <f t="shared" si="7"/>
        <v>8.6033329525690705E-3</v>
      </c>
      <c r="K85" s="66">
        <f t="shared" si="8"/>
        <v>3.7392217047430933E-2</v>
      </c>
      <c r="L85" s="45"/>
      <c r="M85" s="40"/>
      <c r="N85" s="151"/>
      <c r="O85" s="153">
        <v>0.18458908297459367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0">
        <v>44</v>
      </c>
      <c r="D86" s="81">
        <v>8.6033329525690705E-3</v>
      </c>
      <c r="E86" s="78">
        <f t="shared" si="9"/>
        <v>4.5995554504834155E-2</v>
      </c>
      <c r="F86" s="78">
        <f t="shared" si="10"/>
        <v>4.5995550000000003E-2</v>
      </c>
      <c r="G86" s="44" t="s">
        <v>249</v>
      </c>
      <c r="H86" s="40"/>
      <c r="I86" s="40"/>
      <c r="J86" s="65">
        <f t="shared" si="7"/>
        <v>8.6033329525690705E-3</v>
      </c>
      <c r="K86" s="66">
        <f t="shared" si="8"/>
        <v>3.7392217047430933E-2</v>
      </c>
      <c r="L86" s="45"/>
      <c r="M86" s="40"/>
      <c r="N86" s="151"/>
      <c r="O86" s="153">
        <v>0.169125078329984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0">
        <v>334</v>
      </c>
      <c r="D87" s="81">
        <v>9.632874579634387E-3</v>
      </c>
      <c r="E87" s="78">
        <f t="shared" si="9"/>
        <v>4.5995554504834155E-2</v>
      </c>
      <c r="F87" s="78">
        <f t="shared" si="10"/>
        <v>4.5995550000000003E-2</v>
      </c>
      <c r="G87" s="44" t="s">
        <v>249</v>
      </c>
      <c r="H87" s="40"/>
      <c r="I87" s="40"/>
      <c r="J87" s="65">
        <f t="shared" si="7"/>
        <v>9.632874579634387E-3</v>
      </c>
      <c r="K87" s="66">
        <f t="shared" si="8"/>
        <v>3.6362675420365614E-2</v>
      </c>
      <c r="L87" s="45"/>
      <c r="M87" s="40"/>
      <c r="N87" s="151"/>
      <c r="O87" s="153">
        <v>0.18667177470334195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0">
        <v>335</v>
      </c>
      <c r="D88" s="81">
        <v>4.5672815306494946E-2</v>
      </c>
      <c r="E88" s="78">
        <f t="shared" si="9"/>
        <v>4.5995554504834155E-2</v>
      </c>
      <c r="F88" s="78">
        <f t="shared" si="10"/>
        <v>4.5995550000000003E-2</v>
      </c>
      <c r="G88" s="97"/>
      <c r="H88" s="40"/>
      <c r="I88" s="40"/>
      <c r="J88" s="65">
        <f t="shared" si="7"/>
        <v>4.5672815306494946E-2</v>
      </c>
      <c r="K88" s="66">
        <f t="shared" si="8"/>
        <v>3.2273469350505707E-4</v>
      </c>
      <c r="L88" s="45"/>
      <c r="M88" s="40"/>
      <c r="N88" s="151" t="s">
        <v>568</v>
      </c>
      <c r="O88" s="154">
        <v>0.15360799356662275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0">
        <v>336</v>
      </c>
      <c r="D89" s="81">
        <v>4.0179131187513539E-2</v>
      </c>
      <c r="E89" s="78">
        <f t="shared" si="9"/>
        <v>4.1446825918494766E-2</v>
      </c>
      <c r="F89" s="78">
        <f t="shared" si="10"/>
        <v>4.1446829999999997E-2</v>
      </c>
      <c r="G89" s="97"/>
      <c r="H89" s="40"/>
      <c r="I89" s="40"/>
      <c r="J89" s="65">
        <f t="shared" si="7"/>
        <v>4.0179131187513539E-2</v>
      </c>
      <c r="K89" s="66">
        <f t="shared" si="8"/>
        <v>1.2676988124864577E-3</v>
      </c>
      <c r="L89" s="45"/>
      <c r="M89" s="40"/>
      <c r="N89" s="151"/>
      <c r="O89" s="154">
        <v>0.15360799356662275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0">
        <v>337</v>
      </c>
      <c r="D90" s="81">
        <v>1.2722026216063697E-2</v>
      </c>
      <c r="E90" s="78">
        <f t="shared" si="9"/>
        <v>4.5995554504834155E-2</v>
      </c>
      <c r="F90" s="78">
        <f t="shared" si="10"/>
        <v>4.5995550000000003E-2</v>
      </c>
      <c r="G90" s="44" t="s">
        <v>249</v>
      </c>
      <c r="H90" s="40"/>
      <c r="I90" s="40"/>
      <c r="J90" s="65">
        <f t="shared" si="7"/>
        <v>1.2722026216063697E-2</v>
      </c>
      <c r="K90" s="66">
        <f t="shared" si="8"/>
        <v>3.3273523783936304E-2</v>
      </c>
      <c r="L90" s="45"/>
      <c r="M90" s="40"/>
      <c r="N90" s="151"/>
      <c r="O90" s="154">
        <v>0.1449022308396116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0">
        <v>341</v>
      </c>
      <c r="D91" s="81">
        <v>3.2311439465058017E-2</v>
      </c>
      <c r="E91" s="78">
        <f t="shared" si="9"/>
        <v>5.0510324344213348E-2</v>
      </c>
      <c r="F91" s="78">
        <f t="shared" si="10"/>
        <v>5.0510319999999997E-2</v>
      </c>
      <c r="G91" s="44" t="s">
        <v>249</v>
      </c>
      <c r="H91" s="40"/>
      <c r="I91" s="40"/>
      <c r="J91" s="65">
        <f t="shared" si="7"/>
        <v>3.2311439465058017E-2</v>
      </c>
      <c r="K91" s="66">
        <f t="shared" si="8"/>
        <v>1.819888053494198E-2</v>
      </c>
      <c r="L91" s="45"/>
      <c r="M91" s="40"/>
      <c r="N91" s="151"/>
      <c r="O91" s="154">
        <v>0.1449022308396116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0">
        <v>188</v>
      </c>
      <c r="D92" s="81">
        <v>1.7089176923970148E-2</v>
      </c>
      <c r="E92" s="78">
        <f t="shared" si="9"/>
        <v>4.5995554504834155E-2</v>
      </c>
      <c r="F92" s="78">
        <f t="shared" si="10"/>
        <v>4.5995550000000003E-2</v>
      </c>
      <c r="G92" s="44" t="s">
        <v>249</v>
      </c>
      <c r="H92" s="40"/>
      <c r="I92" s="40"/>
      <c r="J92" s="65">
        <f t="shared" si="7"/>
        <v>1.7089176923970148E-2</v>
      </c>
      <c r="K92" s="66">
        <f t="shared" si="8"/>
        <v>2.8906373076029855E-2</v>
      </c>
      <c r="L92" s="45"/>
      <c r="M92" s="40"/>
      <c r="N92" s="151"/>
      <c r="O92" s="154">
        <v>0.15360799356662275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0">
        <v>57</v>
      </c>
      <c r="D93" s="81">
        <v>8.8404373254312545E-3</v>
      </c>
      <c r="E93" s="78">
        <f t="shared" si="9"/>
        <v>4.5995554504834155E-2</v>
      </c>
      <c r="F93" s="78">
        <f t="shared" si="10"/>
        <v>4.5995550000000003E-2</v>
      </c>
      <c r="G93" s="44" t="s">
        <v>249</v>
      </c>
      <c r="H93" s="40"/>
      <c r="I93" s="40"/>
      <c r="J93" s="65">
        <f t="shared" si="7"/>
        <v>8.8404373254312545E-3</v>
      </c>
      <c r="K93" s="66">
        <f t="shared" si="8"/>
        <v>3.7155112674568752E-2</v>
      </c>
      <c r="L93" s="45"/>
      <c r="M93" s="40"/>
      <c r="N93" s="151" t="s">
        <v>321</v>
      </c>
      <c r="O93" s="155">
        <v>0.13069573764458575</v>
      </c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0">
        <v>351</v>
      </c>
      <c r="D94" s="81">
        <v>4.7187111733563956E-2</v>
      </c>
      <c r="E94" s="78">
        <f t="shared" si="9"/>
        <v>5.0510324344213348E-2</v>
      </c>
      <c r="F94" s="78">
        <f t="shared" si="10"/>
        <v>5.0510319999999997E-2</v>
      </c>
      <c r="G94" s="97"/>
      <c r="H94" s="40"/>
      <c r="I94" s="40"/>
      <c r="J94" s="65">
        <f t="shared" si="7"/>
        <v>4.7187111733563956E-2</v>
      </c>
      <c r="K94" s="66">
        <f t="shared" si="8"/>
        <v>3.323208266436041E-3</v>
      </c>
      <c r="L94" s="45"/>
      <c r="M94" s="40"/>
      <c r="N94" s="151"/>
      <c r="O94" s="155">
        <v>0.13069573764458575</v>
      </c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0">
        <v>352</v>
      </c>
      <c r="D95" s="81">
        <v>4.7187111733563956E-2</v>
      </c>
      <c r="E95" s="78">
        <f t="shared" si="9"/>
        <v>5.0510324344213348E-2</v>
      </c>
      <c r="F95" s="78">
        <f t="shared" si="10"/>
        <v>5.0510319999999997E-2</v>
      </c>
      <c r="G95" s="97"/>
      <c r="H95" s="40"/>
      <c r="I95" s="40"/>
      <c r="J95" s="65">
        <f t="shared" si="7"/>
        <v>4.7187111733563956E-2</v>
      </c>
      <c r="K95" s="66">
        <f t="shared" si="8"/>
        <v>3.323208266436041E-3</v>
      </c>
      <c r="L95" s="45"/>
      <c r="M95" s="40"/>
      <c r="N95" s="32"/>
      <c r="O95" s="107"/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0">
        <v>353</v>
      </c>
      <c r="D96" s="81">
        <v>4.7187111733563956E-2</v>
      </c>
      <c r="E96" s="78">
        <f t="shared" si="9"/>
        <v>5.0510324344213348E-2</v>
      </c>
      <c r="F96" s="78">
        <f t="shared" si="10"/>
        <v>5.0510319999999997E-2</v>
      </c>
      <c r="G96" s="97"/>
      <c r="H96" s="40"/>
      <c r="I96" s="40"/>
      <c r="J96" s="65">
        <f t="shared" si="7"/>
        <v>4.7187111733563956E-2</v>
      </c>
      <c r="K96" s="66">
        <f t="shared" si="8"/>
        <v>3.323208266436041E-3</v>
      </c>
      <c r="L96" s="45"/>
      <c r="M96" s="40"/>
      <c r="N96" s="32"/>
      <c r="O96" s="107"/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0">
        <v>355</v>
      </c>
      <c r="D97" s="81">
        <v>3.0333620457207149E-2</v>
      </c>
      <c r="E97" s="78">
        <f t="shared" si="9"/>
        <v>5.0510324344213348E-2</v>
      </c>
      <c r="F97" s="78">
        <f t="shared" si="10"/>
        <v>5.0510319999999997E-2</v>
      </c>
      <c r="G97" s="44" t="s">
        <v>249</v>
      </c>
      <c r="H97" s="40"/>
      <c r="I97" s="40"/>
      <c r="J97" s="65">
        <f t="shared" si="7"/>
        <v>3.0333620457207149E-2</v>
      </c>
      <c r="K97" s="66">
        <f t="shared" si="8"/>
        <v>2.0176699542792848E-2</v>
      </c>
      <c r="L97" s="45"/>
      <c r="M97" s="40"/>
      <c r="N97" s="32"/>
      <c r="O97" s="107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0">
        <v>358</v>
      </c>
      <c r="D98" s="81">
        <v>5.1131254312913425E-2</v>
      </c>
      <c r="E98" s="78">
        <f t="shared" si="9"/>
        <v>5.5555348576085552E-2</v>
      </c>
      <c r="F98" s="78">
        <f t="shared" si="10"/>
        <v>5.5555350000000003E-2</v>
      </c>
      <c r="G98" s="97"/>
      <c r="H98" s="40"/>
      <c r="I98" s="40"/>
      <c r="J98" s="65">
        <f t="shared" si="7"/>
        <v>5.1131254312913425E-2</v>
      </c>
      <c r="K98" s="66">
        <f t="shared" si="8"/>
        <v>4.424095687086578E-3</v>
      </c>
      <c r="L98" s="45"/>
      <c r="M98" s="40"/>
      <c r="N98" s="32"/>
      <c r="O98" s="107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0">
        <v>359</v>
      </c>
      <c r="D99" s="81">
        <v>5.1131254312913425E-2</v>
      </c>
      <c r="E99" s="78">
        <f t="shared" si="9"/>
        <v>5.5555348576085552E-2</v>
      </c>
      <c r="F99" s="78">
        <f t="shared" si="10"/>
        <v>5.5555350000000003E-2</v>
      </c>
      <c r="G99" s="97"/>
      <c r="H99" s="40"/>
      <c r="I99" s="40"/>
      <c r="J99" s="65">
        <f t="shared" si="7"/>
        <v>5.1131254312913425E-2</v>
      </c>
      <c r="K99" s="66">
        <f t="shared" si="8"/>
        <v>4.424095687086578E-3</v>
      </c>
      <c r="L99" s="45"/>
      <c r="M99" s="40"/>
      <c r="N99" s="32"/>
      <c r="O99" s="107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0">
        <v>361</v>
      </c>
      <c r="D100" s="81">
        <v>6.4570511758492807E-2</v>
      </c>
      <c r="E100" s="78">
        <f t="shared" si="9"/>
        <v>7.9155805557262246E-2</v>
      </c>
      <c r="F100" s="78">
        <f t="shared" si="10"/>
        <v>7.9155809999999993E-2</v>
      </c>
      <c r="G100" s="97"/>
      <c r="H100" s="40"/>
      <c r="I100" s="40"/>
      <c r="J100" s="65">
        <f t="shared" si="7"/>
        <v>6.4570511758492807E-2</v>
      </c>
      <c r="K100" s="66">
        <f t="shared" si="8"/>
        <v>1.4585298241507186E-2</v>
      </c>
      <c r="L100" s="45"/>
      <c r="M100" s="40"/>
      <c r="N100" s="32"/>
      <c r="O100" s="106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0">
        <v>10</v>
      </c>
      <c r="D101" s="81">
        <v>1.5547586728143839E-2</v>
      </c>
      <c r="E101" s="78">
        <f t="shared" si="9"/>
        <v>2.1562850369516204E-2</v>
      </c>
      <c r="F101" s="78">
        <f t="shared" si="10"/>
        <v>2.1562850000000001E-2</v>
      </c>
      <c r="G101" s="97"/>
      <c r="H101" s="40"/>
      <c r="I101" s="40"/>
      <c r="J101" s="65">
        <f t="shared" si="7"/>
        <v>1.5547586728143839E-2</v>
      </c>
      <c r="K101" s="66">
        <f t="shared" si="8"/>
        <v>6.0152632718561624E-3</v>
      </c>
      <c r="L101" s="45"/>
      <c r="M101" s="40"/>
      <c r="N101" s="75"/>
      <c r="O101" s="107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0">
        <v>11</v>
      </c>
      <c r="D102" s="81">
        <v>1.5547586728143839E-2</v>
      </c>
      <c r="E102" s="78">
        <f t="shared" si="9"/>
        <v>2.1562850369516204E-2</v>
      </c>
      <c r="F102" s="78">
        <f t="shared" si="10"/>
        <v>2.1562850000000001E-2</v>
      </c>
      <c r="G102" s="97"/>
      <c r="H102" s="40"/>
      <c r="I102" s="40"/>
      <c r="J102" s="65">
        <f t="shared" si="7"/>
        <v>1.5547586728143839E-2</v>
      </c>
      <c r="K102" s="66">
        <f t="shared" si="8"/>
        <v>6.0152632718561624E-3</v>
      </c>
      <c r="L102" s="45"/>
      <c r="M102" s="40"/>
      <c r="N102" s="75"/>
      <c r="O102" s="107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0">
        <v>13</v>
      </c>
      <c r="D103" s="81">
        <v>1.5547586728143839E-2</v>
      </c>
      <c r="E103" s="78">
        <f t="shared" si="9"/>
        <v>2.1562850369516204E-2</v>
      </c>
      <c r="F103" s="78">
        <f t="shared" si="10"/>
        <v>2.1562850000000001E-2</v>
      </c>
      <c r="G103" s="97"/>
      <c r="H103" s="40"/>
      <c r="I103" s="40"/>
      <c r="J103" s="65">
        <f t="shared" si="7"/>
        <v>1.5547586728143839E-2</v>
      </c>
      <c r="K103" s="66">
        <f t="shared" si="8"/>
        <v>6.0152632718561624E-3</v>
      </c>
      <c r="L103" s="45"/>
      <c r="M103" s="40"/>
      <c r="N103" s="75"/>
      <c r="O103" s="107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0">
        <v>20</v>
      </c>
      <c r="D104" s="81">
        <v>4.7187111733563956E-2</v>
      </c>
      <c r="E104" s="78">
        <f t="shared" si="9"/>
        <v>5.0510324344213348E-2</v>
      </c>
      <c r="F104" s="78">
        <f t="shared" si="10"/>
        <v>5.0510319999999997E-2</v>
      </c>
      <c r="G104" s="44"/>
      <c r="H104" s="40"/>
      <c r="I104" s="40"/>
      <c r="J104" s="65">
        <f t="shared" si="7"/>
        <v>4.7187111733563956E-2</v>
      </c>
      <c r="K104" s="66">
        <f t="shared" si="8"/>
        <v>3.323208266436041E-3</v>
      </c>
      <c r="L104" s="45"/>
      <c r="M104" s="40"/>
      <c r="N104" s="75"/>
      <c r="O104" s="107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0">
        <v>21</v>
      </c>
      <c r="D105" s="81">
        <v>4.7187111733563956E-2</v>
      </c>
      <c r="E105" s="78">
        <f t="shared" si="9"/>
        <v>5.0510324344213348E-2</v>
      </c>
      <c r="F105" s="78">
        <f t="shared" si="10"/>
        <v>5.0510319999999997E-2</v>
      </c>
      <c r="G105" s="44"/>
      <c r="H105" s="40"/>
      <c r="I105" s="40"/>
      <c r="J105" s="65">
        <f t="shared" si="7"/>
        <v>4.7187111733563956E-2</v>
      </c>
      <c r="K105" s="66">
        <f t="shared" si="8"/>
        <v>3.323208266436041E-3</v>
      </c>
      <c r="L105" s="45"/>
      <c r="M105" s="40"/>
      <c r="N105" s="75"/>
      <c r="O105" s="108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0">
        <v>389</v>
      </c>
      <c r="D106" s="81">
        <v>4.7187111733563956E-2</v>
      </c>
      <c r="E106" s="78">
        <f t="shared" si="9"/>
        <v>5.0510324344213348E-2</v>
      </c>
      <c r="F106" s="78">
        <f t="shared" si="10"/>
        <v>5.0510319999999997E-2</v>
      </c>
      <c r="G106" s="97"/>
      <c r="H106" s="40"/>
      <c r="I106" s="40"/>
      <c r="J106" s="65">
        <f t="shared" si="7"/>
        <v>4.7187111733563956E-2</v>
      </c>
      <c r="K106" s="66">
        <f t="shared" si="8"/>
        <v>3.323208266436041E-3</v>
      </c>
      <c r="L106" s="45"/>
      <c r="M106" s="40"/>
      <c r="N106" s="75"/>
      <c r="O106" s="108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0">
        <v>28</v>
      </c>
      <c r="D107" s="81">
        <v>6.475633230074526E-3</v>
      </c>
      <c r="E107" s="78">
        <f t="shared" si="9"/>
        <v>4.5995554504834155E-2</v>
      </c>
      <c r="F107" s="78">
        <f t="shared" si="10"/>
        <v>4.5995550000000003E-2</v>
      </c>
      <c r="G107" s="44" t="s">
        <v>249</v>
      </c>
      <c r="H107" s="40"/>
      <c r="I107" s="40"/>
      <c r="J107" s="65">
        <f t="shared" si="7"/>
        <v>6.475633230074526E-3</v>
      </c>
      <c r="K107" s="66">
        <f t="shared" si="8"/>
        <v>3.951991676992548E-2</v>
      </c>
      <c r="L107" s="45"/>
      <c r="M107" s="40"/>
      <c r="N107" s="75"/>
      <c r="O107" s="108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0">
        <v>390</v>
      </c>
      <c r="D108" s="81">
        <v>9.632874579634387E-3</v>
      </c>
      <c r="E108" s="78">
        <f t="shared" si="9"/>
        <v>4.5995554504834155E-2</v>
      </c>
      <c r="F108" s="78">
        <f t="shared" si="10"/>
        <v>4.5995550000000003E-2</v>
      </c>
      <c r="G108" s="44" t="s">
        <v>249</v>
      </c>
      <c r="H108" s="40"/>
      <c r="I108" s="40"/>
      <c r="J108" s="65">
        <f t="shared" si="7"/>
        <v>9.632874579634387E-3</v>
      </c>
      <c r="K108" s="66">
        <f t="shared" si="8"/>
        <v>3.6362675420365614E-2</v>
      </c>
      <c r="L108" s="45"/>
      <c r="N108" s="94"/>
      <c r="O108" s="109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0">
        <v>55</v>
      </c>
      <c r="D109" s="81">
        <v>8.0535255030273797E-2</v>
      </c>
      <c r="E109" s="78">
        <f t="shared" si="9"/>
        <v>9.7905113838763796E-2</v>
      </c>
      <c r="F109" s="78">
        <f t="shared" si="10"/>
        <v>9.7905110000000004E-2</v>
      </c>
      <c r="G109" s="97"/>
      <c r="H109" s="40"/>
      <c r="I109" s="40"/>
      <c r="J109" s="65">
        <f t="shared" si="7"/>
        <v>8.0535255030273797E-2</v>
      </c>
      <c r="K109" s="66">
        <f t="shared" si="8"/>
        <v>1.7369854969726206E-2</v>
      </c>
      <c r="L109" s="45"/>
      <c r="N109" s="75"/>
      <c r="O109" s="109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0">
        <v>33</v>
      </c>
      <c r="D110" s="81">
        <v>0.11016481529179276</v>
      </c>
      <c r="E110" s="78">
        <f t="shared" si="9"/>
        <v>0.11918432748590493</v>
      </c>
      <c r="F110" s="78">
        <f t="shared" si="10"/>
        <v>0.11918433</v>
      </c>
      <c r="G110" s="97"/>
      <c r="H110" s="40"/>
      <c r="I110" s="40"/>
      <c r="J110" s="65">
        <f t="shared" si="7"/>
        <v>0.11016481529179276</v>
      </c>
      <c r="K110" s="66">
        <f t="shared" si="8"/>
        <v>9.0195147082072491E-3</v>
      </c>
      <c r="L110" s="45"/>
      <c r="N110" s="75"/>
      <c r="O110" s="109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0">
        <v>410</v>
      </c>
      <c r="D111" s="82">
        <v>0.11918432748590493</v>
      </c>
      <c r="E111" s="78">
        <f t="shared" si="9"/>
        <v>0.13003115827661479</v>
      </c>
      <c r="F111" s="78">
        <f t="shared" si="10"/>
        <v>0.13003116000000001</v>
      </c>
      <c r="G111" s="97"/>
      <c r="H111" s="40"/>
      <c r="I111" s="40"/>
      <c r="J111" s="65">
        <f t="shared" si="7"/>
        <v>0.11918432748590493</v>
      </c>
      <c r="K111" s="66">
        <f t="shared" si="8"/>
        <v>1.0846832514095073E-2</v>
      </c>
      <c r="L111" s="45"/>
      <c r="N111" s="75"/>
      <c r="O111" s="105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0">
        <v>411</v>
      </c>
      <c r="D112" s="81">
        <v>0.11918432748590493</v>
      </c>
      <c r="E112" s="78">
        <f t="shared" si="9"/>
        <v>0.13003115827661479</v>
      </c>
      <c r="F112" s="78">
        <f t="shared" si="10"/>
        <v>0.13003116000000001</v>
      </c>
      <c r="G112" s="97"/>
      <c r="H112" s="40"/>
      <c r="I112" s="40"/>
      <c r="J112" s="65">
        <f t="shared" si="7"/>
        <v>0.11918432748590493</v>
      </c>
      <c r="K112" s="66">
        <f t="shared" si="8"/>
        <v>1.0846832514095073E-2</v>
      </c>
      <c r="L112" s="45"/>
      <c r="N112" s="32"/>
      <c r="O112" s="105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0">
        <v>412</v>
      </c>
      <c r="D113" s="81">
        <v>0.11918432748590493</v>
      </c>
      <c r="E113" s="78">
        <f t="shared" si="9"/>
        <v>0.13003115827661479</v>
      </c>
      <c r="F113" s="78">
        <f t="shared" si="10"/>
        <v>0.13003116000000001</v>
      </c>
      <c r="G113" s="97"/>
      <c r="H113" s="40"/>
      <c r="I113" s="40"/>
      <c r="J113" s="65">
        <f t="shared" si="7"/>
        <v>0.11918432748590493</v>
      </c>
      <c r="K113" s="66">
        <f t="shared" si="8"/>
        <v>1.0846832514095073E-2</v>
      </c>
      <c r="L113" s="45"/>
      <c r="N113" s="94"/>
      <c r="O113" s="105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0">
        <v>413</v>
      </c>
      <c r="D114" s="81">
        <v>9.632874579634387E-3</v>
      </c>
      <c r="E114" s="78">
        <f t="shared" si="9"/>
        <v>4.5995554504834155E-2</v>
      </c>
      <c r="F114" s="78">
        <f t="shared" si="10"/>
        <v>4.5995550000000003E-2</v>
      </c>
      <c r="G114" s="44" t="s">
        <v>249</v>
      </c>
      <c r="H114" s="40"/>
      <c r="I114" s="40"/>
      <c r="J114" s="65">
        <f t="shared" si="7"/>
        <v>9.632874579634387E-3</v>
      </c>
      <c r="K114" s="66">
        <f t="shared" si="8"/>
        <v>3.6362675420365614E-2</v>
      </c>
      <c r="L114" s="45"/>
      <c r="N114" s="75"/>
      <c r="O114" s="110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0">
        <v>414</v>
      </c>
      <c r="D115" s="81">
        <v>9.632874579634387E-3</v>
      </c>
      <c r="E115" s="78">
        <f t="shared" si="9"/>
        <v>4.5995554504834155E-2</v>
      </c>
      <c r="F115" s="78">
        <f t="shared" si="10"/>
        <v>4.5995550000000003E-2</v>
      </c>
      <c r="G115" s="44" t="s">
        <v>249</v>
      </c>
      <c r="H115" s="40"/>
      <c r="I115" s="40"/>
      <c r="J115" s="65">
        <f t="shared" si="7"/>
        <v>9.632874579634387E-3</v>
      </c>
      <c r="K115" s="66">
        <f t="shared" si="8"/>
        <v>3.6362675420365614E-2</v>
      </c>
      <c r="L115" s="45"/>
      <c r="M115" s="40"/>
      <c r="N115" s="75"/>
      <c r="O115" s="110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0">
        <v>416</v>
      </c>
      <c r="D116" s="81">
        <v>0.11163289327714368</v>
      </c>
      <c r="E116" s="78">
        <f t="shared" si="9"/>
        <v>0.11918432748590493</v>
      </c>
      <c r="F116" s="78">
        <f t="shared" si="10"/>
        <v>0.11918433</v>
      </c>
      <c r="G116" s="97"/>
      <c r="H116" s="40"/>
      <c r="I116" s="40"/>
      <c r="J116" s="65">
        <f t="shared" si="7"/>
        <v>0.11163289327714368</v>
      </c>
      <c r="K116" s="66">
        <f t="shared" si="8"/>
        <v>7.5514367228563251E-3</v>
      </c>
      <c r="L116" s="45"/>
      <c r="M116" s="40"/>
      <c r="N116" s="75"/>
      <c r="O116" s="110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0">
        <v>419</v>
      </c>
      <c r="D117" s="81">
        <v>0.11163289327714368</v>
      </c>
      <c r="E117" s="78">
        <f t="shared" si="9"/>
        <v>0.11918432748590493</v>
      </c>
      <c r="F117" s="78">
        <f t="shared" si="10"/>
        <v>0.11918433</v>
      </c>
      <c r="G117" s="97"/>
      <c r="H117" s="40"/>
      <c r="I117" s="40"/>
      <c r="J117" s="65">
        <f t="shared" si="7"/>
        <v>0.11163289327714368</v>
      </c>
      <c r="K117" s="66">
        <f t="shared" si="8"/>
        <v>7.5514367228563251E-3</v>
      </c>
      <c r="L117" s="45"/>
      <c r="M117" s="40"/>
      <c r="N117" s="75"/>
      <c r="O117" s="95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0">
        <v>417</v>
      </c>
      <c r="D118" s="81">
        <v>0.10815588055669255</v>
      </c>
      <c r="E118" s="78">
        <f t="shared" si="9"/>
        <v>0.11918432748590493</v>
      </c>
      <c r="F118" s="78">
        <f t="shared" si="10"/>
        <v>0.11918433</v>
      </c>
      <c r="G118" s="97"/>
      <c r="H118" s="40"/>
      <c r="I118" s="40"/>
      <c r="J118" s="65">
        <f t="shared" si="7"/>
        <v>0.10815588055669255</v>
      </c>
      <c r="K118" s="66">
        <f t="shared" si="8"/>
        <v>1.1028449443307456E-2</v>
      </c>
      <c r="L118" s="45"/>
      <c r="M118" s="40"/>
      <c r="N118" s="75"/>
      <c r="O118" s="95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0">
        <v>421</v>
      </c>
      <c r="D119" s="81">
        <v>7.0910910056027093E-2</v>
      </c>
      <c r="E119" s="78">
        <f t="shared" si="9"/>
        <v>7.9155805557262246E-2</v>
      </c>
      <c r="F119" s="78">
        <f t="shared" si="10"/>
        <v>7.9155809999999993E-2</v>
      </c>
      <c r="G119" s="97"/>
      <c r="H119" s="40"/>
      <c r="I119" s="40"/>
      <c r="J119" s="65">
        <f t="shared" si="7"/>
        <v>7.0910910056027093E-2</v>
      </c>
      <c r="K119" s="66">
        <f t="shared" si="8"/>
        <v>8.2448999439728998E-3</v>
      </c>
      <c r="L119" s="45"/>
      <c r="M119" s="40"/>
      <c r="N119" s="75"/>
      <c r="O119" s="95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0">
        <v>48</v>
      </c>
      <c r="D120" s="81">
        <v>9.5005352217950381E-2</v>
      </c>
      <c r="E120" s="78">
        <f t="shared" si="9"/>
        <v>9.7905113838763796E-2</v>
      </c>
      <c r="F120" s="78">
        <f t="shared" si="10"/>
        <v>9.7905110000000004E-2</v>
      </c>
      <c r="G120" s="97"/>
      <c r="H120" s="40"/>
      <c r="I120" s="40"/>
      <c r="J120" s="65">
        <f t="shared" si="7"/>
        <v>9.5005352217950381E-2</v>
      </c>
      <c r="K120" s="66">
        <f t="shared" si="8"/>
        <v>2.8997577820496223E-3</v>
      </c>
      <c r="L120" s="45"/>
      <c r="M120" s="40"/>
      <c r="N120" s="75"/>
      <c r="O120" s="96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0">
        <v>426</v>
      </c>
      <c r="D121" s="81">
        <v>3.2311439465058017E-2</v>
      </c>
      <c r="E121" s="78">
        <f t="shared" si="9"/>
        <v>5.0510324344213348E-2</v>
      </c>
      <c r="F121" s="78">
        <f t="shared" si="10"/>
        <v>5.0510319999999997E-2</v>
      </c>
      <c r="G121" s="44" t="s">
        <v>249</v>
      </c>
      <c r="H121" s="40"/>
      <c r="I121" s="40"/>
      <c r="J121" s="65">
        <f t="shared" si="7"/>
        <v>3.2311439465058017E-2</v>
      </c>
      <c r="K121" s="66">
        <f t="shared" si="8"/>
        <v>1.819888053494198E-2</v>
      </c>
      <c r="L121" s="45"/>
      <c r="M121" s="40"/>
      <c r="N121" s="75"/>
      <c r="O121" s="96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0">
        <v>434</v>
      </c>
      <c r="D122" s="81">
        <v>3.5965023470935026E-2</v>
      </c>
      <c r="E122" s="78">
        <f t="shared" si="9"/>
        <v>4.1446825918494766E-2</v>
      </c>
      <c r="F122" s="78">
        <f t="shared" si="10"/>
        <v>4.1446829999999997E-2</v>
      </c>
      <c r="G122" s="97"/>
      <c r="H122" s="40"/>
      <c r="I122" s="40"/>
      <c r="J122" s="65">
        <f t="shared" si="7"/>
        <v>3.5965023470935026E-2</v>
      </c>
      <c r="K122" s="66">
        <f t="shared" si="8"/>
        <v>5.4818065290649712E-3</v>
      </c>
      <c r="L122" s="45"/>
      <c r="M122" s="40"/>
      <c r="N122" s="75"/>
      <c r="O122" s="88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0">
        <v>432</v>
      </c>
      <c r="D123" s="81">
        <v>4.3944307604766378E-2</v>
      </c>
      <c r="E123" s="78">
        <f t="shared" si="9"/>
        <v>4.5995554504834155E-2</v>
      </c>
      <c r="F123" s="78">
        <f t="shared" si="10"/>
        <v>4.5995550000000003E-2</v>
      </c>
      <c r="G123" s="97"/>
      <c r="H123" s="40"/>
      <c r="I123" s="40"/>
      <c r="J123" s="65">
        <f t="shared" si="7"/>
        <v>4.3944307604766378E-2</v>
      </c>
      <c r="K123" s="66">
        <f t="shared" si="8"/>
        <v>2.0512423952336253E-3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0">
        <v>433</v>
      </c>
      <c r="D124" s="81">
        <v>5.536151676711145E-2</v>
      </c>
      <c r="E124" s="78">
        <f t="shared" si="9"/>
        <v>5.5555348576085552E-2</v>
      </c>
      <c r="F124" s="78">
        <f t="shared" si="10"/>
        <v>5.5555350000000003E-2</v>
      </c>
      <c r="G124" s="97"/>
      <c r="H124" s="40"/>
      <c r="I124" s="40"/>
      <c r="J124" s="65">
        <f t="shared" si="7"/>
        <v>5.536151676711145E-2</v>
      </c>
      <c r="K124" s="66">
        <f t="shared" si="8"/>
        <v>1.9383323288855309E-4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0">
        <v>451</v>
      </c>
      <c r="D125" s="81">
        <v>6.934178076451103E-2</v>
      </c>
      <c r="E125" s="78">
        <f t="shared" si="9"/>
        <v>7.9155805557262246E-2</v>
      </c>
      <c r="F125" s="78">
        <f t="shared" si="10"/>
        <v>7.9155809999999993E-2</v>
      </c>
      <c r="G125" s="97"/>
      <c r="H125" s="40"/>
      <c r="I125" s="40"/>
      <c r="J125" s="65">
        <f t="shared" si="7"/>
        <v>6.934178076451103E-2</v>
      </c>
      <c r="K125" s="66">
        <f t="shared" si="8"/>
        <v>9.8140292354889636E-3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0">
        <v>452</v>
      </c>
      <c r="D126" s="81">
        <v>9.632874579634387E-3</v>
      </c>
      <c r="E126" s="78">
        <f t="shared" si="9"/>
        <v>4.5995554504834155E-2</v>
      </c>
      <c r="F126" s="78">
        <f t="shared" si="10"/>
        <v>4.5995550000000003E-2</v>
      </c>
      <c r="G126" s="44" t="s">
        <v>249</v>
      </c>
      <c r="H126" s="40"/>
      <c r="I126" s="40"/>
      <c r="J126" s="65">
        <f t="shared" si="7"/>
        <v>9.632874579634387E-3</v>
      </c>
      <c r="K126" s="66">
        <f t="shared" si="8"/>
        <v>3.6362675420365614E-2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0">
        <v>453</v>
      </c>
      <c r="D127" s="81">
        <v>6.934178076451103E-2</v>
      </c>
      <c r="E127" s="78">
        <f t="shared" si="9"/>
        <v>7.9155805557262246E-2</v>
      </c>
      <c r="F127" s="78">
        <f t="shared" si="10"/>
        <v>7.9155809999999993E-2</v>
      </c>
      <c r="G127" s="97"/>
      <c r="H127" s="40"/>
      <c r="I127" s="40"/>
      <c r="J127" s="65">
        <f t="shared" si="7"/>
        <v>6.934178076451103E-2</v>
      </c>
      <c r="K127" s="66">
        <f t="shared" si="8"/>
        <v>9.8140292354889636E-3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0">
        <v>17</v>
      </c>
      <c r="D128" s="81">
        <v>1.9977917006215599E-2</v>
      </c>
      <c r="E128" s="78">
        <f t="shared" si="9"/>
        <v>2.1562850369516204E-2</v>
      </c>
      <c r="F128" s="78">
        <f t="shared" si="10"/>
        <v>2.1562850000000001E-2</v>
      </c>
      <c r="G128" s="97"/>
      <c r="H128" s="40"/>
      <c r="I128" s="40"/>
      <c r="J128" s="65">
        <f t="shared" si="7"/>
        <v>1.9977917006215599E-2</v>
      </c>
      <c r="K128" s="66">
        <f t="shared" si="8"/>
        <v>1.5849329937844027E-3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0">
        <v>14</v>
      </c>
      <c r="D129" s="81">
        <v>1.9977917006215599E-2</v>
      </c>
      <c r="E129" s="78">
        <f t="shared" si="9"/>
        <v>2.1562850369516204E-2</v>
      </c>
      <c r="F129" s="78">
        <f t="shared" si="10"/>
        <v>2.1562850000000001E-2</v>
      </c>
      <c r="G129" s="97"/>
      <c r="H129" s="40"/>
      <c r="I129" s="40"/>
      <c r="J129" s="65">
        <f t="shared" si="7"/>
        <v>1.9977917006215599E-2</v>
      </c>
      <c r="K129" s="66">
        <f t="shared" si="8"/>
        <v>1.5849329937844027E-3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0">
        <v>459</v>
      </c>
      <c r="D130" s="81">
        <v>9.632874579634387E-3</v>
      </c>
      <c r="E130" s="78">
        <f t="shared" si="9"/>
        <v>4.5995554504834155E-2</v>
      </c>
      <c r="F130" s="78">
        <f t="shared" si="10"/>
        <v>4.5995550000000003E-2</v>
      </c>
      <c r="G130" s="44" t="s">
        <v>249</v>
      </c>
      <c r="H130" s="40"/>
      <c r="I130" s="40"/>
      <c r="J130" s="65">
        <f t="shared" ref="J130:J193" si="11">+D130</f>
        <v>9.632874579634387E-3</v>
      </c>
      <c r="K130" s="66">
        <f t="shared" ref="K130:K193" si="12">F130-J130</f>
        <v>3.6362675420365614E-2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0">
        <v>462</v>
      </c>
      <c r="D131" s="81">
        <v>1.6067552003643671E-2</v>
      </c>
      <c r="E131" s="78">
        <f t="shared" ref="E131:E194" si="13">IF(AND(G131="X",D131&lt;$N$17),VLOOKUP(D131,$N$7:$Q$51,4,1),IF(D131&lt;$N$17,VLOOKUP(D131,$N$7:$P$51,3,1),IF(G131="X",VLOOKUP(D131,$N$7:$R$51,4,1),VLOOKUP(D131,$N$7:$R$51,3,1))))</f>
        <v>2.1562850369516204E-2</v>
      </c>
      <c r="F131" s="78">
        <f t="shared" ref="F131:F194" si="14">ROUND(E131,8)</f>
        <v>2.1562850000000001E-2</v>
      </c>
      <c r="G131" s="97"/>
      <c r="H131" s="40"/>
      <c r="I131" s="40"/>
      <c r="J131" s="65">
        <f t="shared" si="11"/>
        <v>1.6067552003643671E-2</v>
      </c>
      <c r="K131" s="66">
        <f t="shared" si="12"/>
        <v>5.4952979963563305E-3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0">
        <v>479</v>
      </c>
      <c r="D132" s="81">
        <v>9.6645058622960543E-3</v>
      </c>
      <c r="E132" s="78">
        <f t="shared" si="13"/>
        <v>4.5995554504834155E-2</v>
      </c>
      <c r="F132" s="78">
        <f t="shared" si="14"/>
        <v>4.5995550000000003E-2</v>
      </c>
      <c r="G132" s="44" t="s">
        <v>249</v>
      </c>
      <c r="H132" s="40"/>
      <c r="I132" s="40"/>
      <c r="J132" s="65">
        <f t="shared" si="11"/>
        <v>9.6645058622960543E-3</v>
      </c>
      <c r="K132" s="66">
        <f t="shared" si="12"/>
        <v>3.6331044137703952E-2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0">
        <v>484</v>
      </c>
      <c r="D133" s="81">
        <v>4.5995554504834155E-2</v>
      </c>
      <c r="E133" s="78">
        <f t="shared" si="13"/>
        <v>5.0510324344213348E-2</v>
      </c>
      <c r="F133" s="78">
        <f t="shared" si="14"/>
        <v>5.0510319999999997E-2</v>
      </c>
      <c r="G133" s="97"/>
      <c r="H133" s="40"/>
      <c r="I133" s="40"/>
      <c r="J133" s="65">
        <f t="shared" si="11"/>
        <v>4.5995554504834155E-2</v>
      </c>
      <c r="K133" s="66">
        <f t="shared" si="12"/>
        <v>4.5147654951658428E-3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0">
        <v>490</v>
      </c>
      <c r="D134" s="81">
        <v>9.7905113838763796E-2</v>
      </c>
      <c r="E134" s="78">
        <f t="shared" si="13"/>
        <v>0.10483982559945144</v>
      </c>
      <c r="F134" s="78">
        <f t="shared" si="14"/>
        <v>0.10483982999999999</v>
      </c>
      <c r="G134" s="97"/>
      <c r="H134" s="40"/>
      <c r="I134" s="40"/>
      <c r="J134" s="65">
        <f t="shared" si="11"/>
        <v>9.7905113838763796E-2</v>
      </c>
      <c r="K134" s="66">
        <f t="shared" si="12"/>
        <v>6.9347161612361985E-3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0">
        <v>56</v>
      </c>
      <c r="D135" s="81">
        <v>0.10015780630251521</v>
      </c>
      <c r="E135" s="78">
        <f t="shared" si="13"/>
        <v>0.10483982559945144</v>
      </c>
      <c r="F135" s="78">
        <f t="shared" si="14"/>
        <v>0.10483982999999999</v>
      </c>
      <c r="G135" s="97"/>
      <c r="H135" s="40"/>
      <c r="I135" s="40"/>
      <c r="J135" s="65">
        <f t="shared" si="11"/>
        <v>0.10015780630251521</v>
      </c>
      <c r="K135" s="66">
        <f t="shared" si="12"/>
        <v>4.6820236974847856E-3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0">
        <v>276</v>
      </c>
      <c r="D136" s="81">
        <v>4.7187111733563956E-2</v>
      </c>
      <c r="E136" s="78">
        <f t="shared" si="13"/>
        <v>5.0510324344213348E-2</v>
      </c>
      <c r="F136" s="78">
        <f t="shared" si="14"/>
        <v>5.0510319999999997E-2</v>
      </c>
      <c r="G136" s="97"/>
      <c r="H136" s="40"/>
      <c r="I136" s="40"/>
      <c r="J136" s="65">
        <f t="shared" si="11"/>
        <v>4.7187111733563956E-2</v>
      </c>
      <c r="K136" s="66">
        <f t="shared" si="12"/>
        <v>3.323208266436041E-3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0">
        <v>518</v>
      </c>
      <c r="D137" s="81">
        <v>3.4315922403687103E-2</v>
      </c>
      <c r="E137" s="78">
        <f t="shared" si="13"/>
        <v>4.1446825918494766E-2</v>
      </c>
      <c r="F137" s="78">
        <f t="shared" si="14"/>
        <v>4.1446829999999997E-2</v>
      </c>
      <c r="G137" s="97"/>
      <c r="H137" s="40"/>
      <c r="I137" s="40"/>
      <c r="J137" s="65">
        <f t="shared" si="11"/>
        <v>3.4315922403687103E-2</v>
      </c>
      <c r="K137" s="66">
        <f t="shared" si="12"/>
        <v>7.1309075963128937E-3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0">
        <v>519</v>
      </c>
      <c r="D138" s="81">
        <v>9.632874579634387E-3</v>
      </c>
      <c r="E138" s="78">
        <f t="shared" si="13"/>
        <v>4.5995554504834155E-2</v>
      </c>
      <c r="F138" s="78">
        <f t="shared" si="14"/>
        <v>4.5995550000000003E-2</v>
      </c>
      <c r="G138" s="44" t="s">
        <v>249</v>
      </c>
      <c r="H138" s="40"/>
      <c r="I138" s="40"/>
      <c r="J138" s="65">
        <f t="shared" si="11"/>
        <v>9.632874579634387E-3</v>
      </c>
      <c r="K138" s="66">
        <f t="shared" si="12"/>
        <v>3.6362675420365614E-2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0">
        <v>517</v>
      </c>
      <c r="D139" s="81">
        <v>3.4315922403687103E-2</v>
      </c>
      <c r="E139" s="78">
        <f t="shared" si="13"/>
        <v>4.1446825918494766E-2</v>
      </c>
      <c r="F139" s="78">
        <f t="shared" si="14"/>
        <v>4.1446829999999997E-2</v>
      </c>
      <c r="G139" s="97"/>
      <c r="H139" s="40"/>
      <c r="I139" s="40"/>
      <c r="J139" s="65">
        <f t="shared" si="11"/>
        <v>3.4315922403687103E-2</v>
      </c>
      <c r="K139" s="66">
        <f t="shared" si="12"/>
        <v>7.1309075963128937E-3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0">
        <v>524</v>
      </c>
      <c r="D140" s="82">
        <v>4.7187111733563956E-2</v>
      </c>
      <c r="E140" s="78">
        <f t="shared" si="13"/>
        <v>5.0510324344213348E-2</v>
      </c>
      <c r="F140" s="78">
        <f t="shared" si="14"/>
        <v>5.0510319999999997E-2</v>
      </c>
      <c r="G140" s="97"/>
      <c r="H140" s="40"/>
      <c r="I140" s="40"/>
      <c r="J140" s="65">
        <f t="shared" si="11"/>
        <v>4.7187111733563956E-2</v>
      </c>
      <c r="K140" s="66">
        <f t="shared" si="12"/>
        <v>3.323208266436041E-3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0">
        <v>22</v>
      </c>
      <c r="D141" s="81">
        <v>4.7187111733563956E-2</v>
      </c>
      <c r="E141" s="78">
        <f t="shared" si="13"/>
        <v>5.0510324344213348E-2</v>
      </c>
      <c r="F141" s="78">
        <f t="shared" si="14"/>
        <v>5.0510319999999997E-2</v>
      </c>
      <c r="G141" s="44"/>
      <c r="H141" s="40"/>
      <c r="I141" s="40"/>
      <c r="J141" s="65">
        <f t="shared" si="11"/>
        <v>4.7187111733563956E-2</v>
      </c>
      <c r="K141" s="66">
        <f t="shared" si="12"/>
        <v>3.323208266436041E-3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0">
        <v>534</v>
      </c>
      <c r="D142" s="81">
        <v>4.7187111733563956E-2</v>
      </c>
      <c r="E142" s="78">
        <f t="shared" si="13"/>
        <v>5.0510324344213348E-2</v>
      </c>
      <c r="F142" s="78">
        <f t="shared" si="14"/>
        <v>5.0510319999999997E-2</v>
      </c>
      <c r="G142" s="97"/>
      <c r="H142" s="40"/>
      <c r="I142" s="40"/>
      <c r="J142" s="65">
        <f t="shared" si="11"/>
        <v>4.7187111733563956E-2</v>
      </c>
      <c r="K142" s="66">
        <f t="shared" si="12"/>
        <v>3.323208266436041E-3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0">
        <v>539</v>
      </c>
      <c r="D143" s="81">
        <v>1.2722026216063697E-2</v>
      </c>
      <c r="E143" s="78">
        <f t="shared" si="13"/>
        <v>4.5995554504834155E-2</v>
      </c>
      <c r="F143" s="78">
        <f t="shared" si="14"/>
        <v>4.5995550000000003E-2</v>
      </c>
      <c r="G143" s="44" t="s">
        <v>249</v>
      </c>
      <c r="H143" s="40"/>
      <c r="I143" s="40"/>
      <c r="J143" s="65">
        <f t="shared" si="11"/>
        <v>1.2722026216063697E-2</v>
      </c>
      <c r="K143" s="66">
        <f t="shared" si="12"/>
        <v>3.3273523783936304E-2</v>
      </c>
      <c r="L143" s="45"/>
      <c r="M143" s="40"/>
      <c r="AB143" s="58"/>
      <c r="AH143" s="46"/>
    </row>
    <row r="144" spans="1:34" ht="15.75" customHeight="1" x14ac:dyDescent="0.35">
      <c r="A144" s="85">
        <v>311</v>
      </c>
      <c r="B144" s="85" t="s">
        <v>315</v>
      </c>
      <c r="C144" s="91">
        <v>311</v>
      </c>
      <c r="D144" s="81">
        <v>1.4134718768668293E-2</v>
      </c>
      <c r="E144" s="78">
        <f t="shared" si="13"/>
        <v>4.5995554504834155E-2</v>
      </c>
      <c r="F144" s="78">
        <f t="shared" si="14"/>
        <v>4.5995550000000003E-2</v>
      </c>
      <c r="G144" s="44" t="s">
        <v>249</v>
      </c>
      <c r="H144" s="40"/>
      <c r="I144" s="40"/>
      <c r="J144" s="65">
        <f t="shared" si="11"/>
        <v>1.4134718768668293E-2</v>
      </c>
      <c r="K144" s="66">
        <f t="shared" si="12"/>
        <v>3.186083123133171E-2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0">
        <v>560</v>
      </c>
      <c r="D145" s="81">
        <v>4.7187111733563956E-2</v>
      </c>
      <c r="E145" s="78">
        <f t="shared" si="13"/>
        <v>5.0510324344213348E-2</v>
      </c>
      <c r="F145" s="78">
        <f t="shared" si="14"/>
        <v>5.0510319999999997E-2</v>
      </c>
      <c r="G145" s="97"/>
      <c r="H145" s="40"/>
      <c r="I145" s="40"/>
      <c r="J145" s="65">
        <f t="shared" si="11"/>
        <v>4.7187111733563956E-2</v>
      </c>
      <c r="K145" s="66">
        <f t="shared" si="12"/>
        <v>3.323208266436041E-3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0">
        <v>561</v>
      </c>
      <c r="D146" s="81">
        <v>4.7187111733563956E-2</v>
      </c>
      <c r="E146" s="78">
        <f t="shared" si="13"/>
        <v>5.0510324344213348E-2</v>
      </c>
      <c r="F146" s="78">
        <f t="shared" si="14"/>
        <v>5.0510319999999997E-2</v>
      </c>
      <c r="G146" s="97"/>
      <c r="H146" s="40"/>
      <c r="I146" s="40"/>
      <c r="J146" s="65">
        <f t="shared" si="11"/>
        <v>4.7187111733563956E-2</v>
      </c>
      <c r="K146" s="66">
        <f t="shared" si="12"/>
        <v>3.323208266436041E-3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0">
        <v>567</v>
      </c>
      <c r="D147" s="81">
        <v>2.7430010430554676E-2</v>
      </c>
      <c r="E147" s="78">
        <f t="shared" si="13"/>
        <v>5.0510324344213348E-2</v>
      </c>
      <c r="F147" s="78">
        <f t="shared" si="14"/>
        <v>5.0510319999999997E-2</v>
      </c>
      <c r="G147" s="44" t="s">
        <v>249</v>
      </c>
      <c r="H147" s="40"/>
      <c r="I147" s="40"/>
      <c r="J147" s="65">
        <f t="shared" si="11"/>
        <v>2.7430010430554676E-2</v>
      </c>
      <c r="K147" s="66">
        <f t="shared" si="12"/>
        <v>2.3080309569445321E-2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0">
        <v>36</v>
      </c>
      <c r="D148" s="82">
        <v>2.2753381543553969E-2</v>
      </c>
      <c r="E148" s="78">
        <f t="shared" si="13"/>
        <v>5.0510324344213348E-2</v>
      </c>
      <c r="F148" s="78">
        <f t="shared" si="14"/>
        <v>5.0510319999999997E-2</v>
      </c>
      <c r="G148" s="44" t="s">
        <v>249</v>
      </c>
      <c r="H148" s="40"/>
      <c r="I148" s="40"/>
      <c r="J148" s="65">
        <f t="shared" si="11"/>
        <v>2.2753381543553969E-2</v>
      </c>
      <c r="K148" s="66">
        <f t="shared" si="12"/>
        <v>2.7756938456446029E-2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0">
        <v>575</v>
      </c>
      <c r="D149" s="81">
        <v>2.1423609785115105E-2</v>
      </c>
      <c r="E149" s="78">
        <f t="shared" si="13"/>
        <v>4.5995554504834155E-2</v>
      </c>
      <c r="F149" s="78">
        <f t="shared" si="14"/>
        <v>4.5995550000000003E-2</v>
      </c>
      <c r="G149" s="44" t="s">
        <v>249</v>
      </c>
      <c r="H149" s="40"/>
      <c r="I149" s="40"/>
      <c r="J149" s="65">
        <f t="shared" si="11"/>
        <v>2.1423609785115105E-2</v>
      </c>
      <c r="K149" s="66">
        <f t="shared" si="12"/>
        <v>2.4571940214884899E-2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0">
        <v>58</v>
      </c>
      <c r="D150" s="81">
        <v>8.8628143459815983E-2</v>
      </c>
      <c r="E150" s="78">
        <f t="shared" si="13"/>
        <v>9.7905113838763796E-2</v>
      </c>
      <c r="F150" s="78">
        <f t="shared" si="14"/>
        <v>9.7905110000000004E-2</v>
      </c>
      <c r="G150" s="97"/>
      <c r="H150" s="40"/>
      <c r="I150" s="40"/>
      <c r="J150" s="65">
        <f t="shared" si="11"/>
        <v>8.8628143459815983E-2</v>
      </c>
      <c r="K150" s="66">
        <f t="shared" si="12"/>
        <v>9.2769665401840201E-3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0">
        <v>596</v>
      </c>
      <c r="D151" s="81">
        <v>9.632874579634387E-3</v>
      </c>
      <c r="E151" s="78">
        <f t="shared" si="13"/>
        <v>4.5995554504834155E-2</v>
      </c>
      <c r="F151" s="78">
        <f t="shared" si="14"/>
        <v>4.5995550000000003E-2</v>
      </c>
      <c r="G151" s="44" t="s">
        <v>249</v>
      </c>
      <c r="H151" s="40"/>
      <c r="I151" s="40"/>
      <c r="J151" s="65">
        <f t="shared" si="11"/>
        <v>9.632874579634387E-3</v>
      </c>
      <c r="K151" s="66">
        <f t="shared" si="12"/>
        <v>3.6362675420365614E-2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0">
        <v>598</v>
      </c>
      <c r="D152" s="81">
        <v>4.7187111733563956E-2</v>
      </c>
      <c r="E152" s="78">
        <f t="shared" si="13"/>
        <v>5.0510324344213348E-2</v>
      </c>
      <c r="F152" s="78">
        <f t="shared" si="14"/>
        <v>5.0510319999999997E-2</v>
      </c>
      <c r="G152" s="97"/>
      <c r="H152" s="40"/>
      <c r="I152" s="40"/>
      <c r="J152" s="65">
        <f t="shared" si="11"/>
        <v>4.7187111733563956E-2</v>
      </c>
      <c r="K152" s="66">
        <f t="shared" si="12"/>
        <v>3.323208266436041E-3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0">
        <v>424</v>
      </c>
      <c r="D153" s="81">
        <v>1.5775539662655321E-2</v>
      </c>
      <c r="E153" s="78">
        <f t="shared" si="13"/>
        <v>4.5995554504834155E-2</v>
      </c>
      <c r="F153" s="78">
        <f t="shared" si="14"/>
        <v>4.5995550000000003E-2</v>
      </c>
      <c r="G153" s="44" t="s">
        <v>249</v>
      </c>
      <c r="H153" s="40"/>
      <c r="I153" s="40"/>
      <c r="J153" s="65">
        <f t="shared" si="11"/>
        <v>1.5775539662655321E-2</v>
      </c>
      <c r="K153" s="66">
        <f t="shared" si="12"/>
        <v>3.0220010337344682E-2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0">
        <v>607</v>
      </c>
      <c r="D154" s="81">
        <v>3.0333620457207149E-2</v>
      </c>
      <c r="E154" s="78">
        <f t="shared" si="13"/>
        <v>5.0510324344213348E-2</v>
      </c>
      <c r="F154" s="78">
        <f t="shared" si="14"/>
        <v>5.0510319999999997E-2</v>
      </c>
      <c r="G154" s="44" t="s">
        <v>249</v>
      </c>
      <c r="H154" s="40"/>
      <c r="I154" s="40"/>
      <c r="J154" s="65">
        <f t="shared" si="11"/>
        <v>3.0333620457207149E-2</v>
      </c>
      <c r="K154" s="66">
        <f t="shared" si="12"/>
        <v>2.0176699542792848E-2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0">
        <v>27</v>
      </c>
      <c r="D155" s="81">
        <v>2.9841718374242061E-2</v>
      </c>
      <c r="E155" s="78">
        <f t="shared" si="13"/>
        <v>5.0510324344213348E-2</v>
      </c>
      <c r="F155" s="78">
        <f t="shared" si="14"/>
        <v>5.0510319999999997E-2</v>
      </c>
      <c r="G155" s="44" t="s">
        <v>249</v>
      </c>
      <c r="H155" s="40"/>
      <c r="I155" s="40"/>
      <c r="J155" s="65">
        <f t="shared" si="11"/>
        <v>2.9841718374242061E-2</v>
      </c>
      <c r="K155" s="66">
        <f t="shared" si="12"/>
        <v>2.0668601625757937E-2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0">
        <v>610</v>
      </c>
      <c r="D156" s="81">
        <v>9.632874579634387E-3</v>
      </c>
      <c r="E156" s="78">
        <f t="shared" si="13"/>
        <v>4.5995554504834155E-2</v>
      </c>
      <c r="F156" s="78">
        <f t="shared" si="14"/>
        <v>4.5995550000000003E-2</v>
      </c>
      <c r="G156" s="44" t="s">
        <v>249</v>
      </c>
      <c r="H156" s="40"/>
      <c r="I156" s="40"/>
      <c r="J156" s="65">
        <f t="shared" si="11"/>
        <v>9.632874579634387E-3</v>
      </c>
      <c r="K156" s="66">
        <f t="shared" si="12"/>
        <v>3.6362675420365614E-2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0">
        <v>651</v>
      </c>
      <c r="D157" s="81">
        <v>0.20905620731737098</v>
      </c>
      <c r="E157" s="78">
        <f t="shared" si="13"/>
        <v>0.21990303810808084</v>
      </c>
      <c r="F157" s="78">
        <f t="shared" si="14"/>
        <v>0.21990303999999999</v>
      </c>
      <c r="G157" s="97"/>
      <c r="H157" s="40"/>
      <c r="I157" s="40"/>
      <c r="J157" s="65">
        <f t="shared" si="11"/>
        <v>0.20905620731737098</v>
      </c>
      <c r="K157" s="66">
        <f t="shared" si="12"/>
        <v>1.084683268262901E-2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0">
        <v>652</v>
      </c>
      <c r="D158" s="81">
        <v>0.20905620731737098</v>
      </c>
      <c r="E158" s="78">
        <f t="shared" si="13"/>
        <v>0.21990303810808084</v>
      </c>
      <c r="F158" s="78">
        <f t="shared" si="14"/>
        <v>0.21990303999999999</v>
      </c>
      <c r="G158" s="97"/>
      <c r="H158" s="40"/>
      <c r="I158" s="40"/>
      <c r="J158" s="65">
        <f t="shared" si="11"/>
        <v>0.20905620731737098</v>
      </c>
      <c r="K158" s="66">
        <f t="shared" si="12"/>
        <v>1.084683268262901E-2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0">
        <v>655</v>
      </c>
      <c r="D159" s="81">
        <v>0.13069573764458575</v>
      </c>
      <c r="E159" s="78">
        <f t="shared" si="13"/>
        <v>0.14154256843529561</v>
      </c>
      <c r="F159" s="78">
        <f t="shared" si="14"/>
        <v>0.14154257000000001</v>
      </c>
      <c r="G159" s="97"/>
      <c r="H159" s="40"/>
      <c r="I159" s="40"/>
      <c r="J159" s="65">
        <f t="shared" si="11"/>
        <v>0.13069573764458575</v>
      </c>
      <c r="K159" s="66">
        <f t="shared" si="12"/>
        <v>1.0846832355414254E-2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0">
        <v>46</v>
      </c>
      <c r="D160" s="81">
        <v>0.13069573764458575</v>
      </c>
      <c r="E160" s="78">
        <f t="shared" si="13"/>
        <v>0.14154256843529561</v>
      </c>
      <c r="F160" s="78">
        <f t="shared" si="14"/>
        <v>0.14154257000000001</v>
      </c>
      <c r="G160" s="97"/>
      <c r="H160" s="40"/>
      <c r="I160" s="40"/>
      <c r="J160" s="65">
        <f t="shared" si="11"/>
        <v>0.13069573764458575</v>
      </c>
      <c r="K160" s="66">
        <f t="shared" si="12"/>
        <v>1.0846832355414254E-2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0">
        <v>662</v>
      </c>
      <c r="D161" s="81">
        <v>4.8613943002458221E-2</v>
      </c>
      <c r="E161" s="78">
        <f t="shared" si="13"/>
        <v>6.4570511758492807E-2</v>
      </c>
      <c r="F161" s="78">
        <f t="shared" si="14"/>
        <v>6.4570509999999998E-2</v>
      </c>
      <c r="G161" s="44" t="s">
        <v>249</v>
      </c>
      <c r="H161" s="40"/>
      <c r="I161" s="40"/>
      <c r="J161" s="65">
        <f t="shared" si="11"/>
        <v>4.8613943002458221E-2</v>
      </c>
      <c r="K161" s="66">
        <f t="shared" si="12"/>
        <v>1.5956566997541777E-2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0">
        <v>669</v>
      </c>
      <c r="D162" s="81">
        <v>1.3114941133088582E-2</v>
      </c>
      <c r="E162" s="78">
        <f t="shared" si="13"/>
        <v>4.5995554504834155E-2</v>
      </c>
      <c r="F162" s="78">
        <f t="shared" si="14"/>
        <v>4.5995550000000003E-2</v>
      </c>
      <c r="G162" s="44" t="s">
        <v>249</v>
      </c>
      <c r="H162" s="40"/>
      <c r="I162" s="40"/>
      <c r="J162" s="65">
        <f t="shared" si="11"/>
        <v>1.3114941133088582E-2</v>
      </c>
      <c r="K162" s="66">
        <f t="shared" si="12"/>
        <v>3.2880608866911423E-2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0">
        <v>670</v>
      </c>
      <c r="D163" s="81">
        <v>1.3114941133088582E-2</v>
      </c>
      <c r="E163" s="78">
        <f t="shared" si="13"/>
        <v>4.5995554504834155E-2</v>
      </c>
      <c r="F163" s="78">
        <f t="shared" si="14"/>
        <v>4.5995550000000003E-2</v>
      </c>
      <c r="G163" s="44" t="s">
        <v>249</v>
      </c>
      <c r="H163" s="40"/>
      <c r="I163" s="40"/>
      <c r="J163" s="65">
        <f t="shared" si="11"/>
        <v>1.3114941133088582E-2</v>
      </c>
      <c r="K163" s="66">
        <f t="shared" si="12"/>
        <v>3.2880608866911423E-2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0">
        <v>678</v>
      </c>
      <c r="D164" s="81">
        <v>6.0858945875440641E-2</v>
      </c>
      <c r="E164" s="78">
        <f t="shared" si="13"/>
        <v>6.4570511758492807E-2</v>
      </c>
      <c r="F164" s="78">
        <f t="shared" si="14"/>
        <v>6.4570509999999998E-2</v>
      </c>
      <c r="G164" s="97"/>
      <c r="H164" s="40"/>
      <c r="I164" s="40"/>
      <c r="J164" s="65">
        <f t="shared" si="11"/>
        <v>6.0858945875440641E-2</v>
      </c>
      <c r="K164" s="66">
        <f t="shared" si="12"/>
        <v>3.7115641245593564E-3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0">
        <v>67</v>
      </c>
      <c r="D165" s="81">
        <v>4.554002367673983E-2</v>
      </c>
      <c r="E165" s="78">
        <f t="shared" si="13"/>
        <v>5.5555348576085552E-2</v>
      </c>
      <c r="F165" s="78">
        <f t="shared" si="14"/>
        <v>5.5555350000000003E-2</v>
      </c>
      <c r="G165" s="44" t="s">
        <v>249</v>
      </c>
      <c r="H165" s="40"/>
      <c r="I165" s="40"/>
      <c r="J165" s="65">
        <f t="shared" si="11"/>
        <v>4.554002367673983E-2</v>
      </c>
      <c r="K165" s="66">
        <f t="shared" si="12"/>
        <v>1.0015326323260174E-2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0">
        <v>681</v>
      </c>
      <c r="D166" s="81">
        <v>9.7412419219465671E-3</v>
      </c>
      <c r="E166" s="78">
        <f t="shared" si="13"/>
        <v>4.5995554504834155E-2</v>
      </c>
      <c r="F166" s="78">
        <f t="shared" si="14"/>
        <v>4.5995550000000003E-2</v>
      </c>
      <c r="G166" s="44" t="s">
        <v>249</v>
      </c>
      <c r="H166" s="40"/>
      <c r="I166" s="40"/>
      <c r="J166" s="65">
        <f t="shared" si="11"/>
        <v>9.7412419219465671E-3</v>
      </c>
      <c r="K166" s="66">
        <f t="shared" si="12"/>
        <v>3.6254308078053438E-2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0">
        <v>683</v>
      </c>
      <c r="D167" s="83">
        <v>4.2067485467813075E-2</v>
      </c>
      <c r="E167" s="78">
        <f t="shared" si="13"/>
        <v>4.5995554504834155E-2</v>
      </c>
      <c r="F167" s="78">
        <f t="shared" si="14"/>
        <v>4.5995550000000003E-2</v>
      </c>
      <c r="G167" s="97"/>
      <c r="H167" s="40"/>
      <c r="I167" s="40"/>
      <c r="J167" s="65">
        <f t="shared" si="11"/>
        <v>4.2067485467813075E-2</v>
      </c>
      <c r="K167" s="66">
        <f t="shared" si="12"/>
        <v>3.9280645321869284E-3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0">
        <v>688</v>
      </c>
      <c r="D168" s="81">
        <v>6.7358798033977221E-2</v>
      </c>
      <c r="E168" s="78">
        <f t="shared" si="13"/>
        <v>7.9155805557262246E-2</v>
      </c>
      <c r="F168" s="78">
        <f t="shared" si="14"/>
        <v>7.9155809999999993E-2</v>
      </c>
      <c r="G168" s="97"/>
      <c r="H168" s="40"/>
      <c r="I168" s="40"/>
      <c r="J168" s="65">
        <f t="shared" si="11"/>
        <v>6.7358798033977221E-2</v>
      </c>
      <c r="K168" s="66">
        <f t="shared" si="12"/>
        <v>1.1797011966022772E-2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0">
        <v>1280</v>
      </c>
      <c r="D169" s="81">
        <v>6.3589098290287888E-2</v>
      </c>
      <c r="E169" s="78">
        <f t="shared" si="13"/>
        <v>6.4570511758492807E-2</v>
      </c>
      <c r="F169" s="78">
        <f t="shared" si="14"/>
        <v>6.4570509999999998E-2</v>
      </c>
      <c r="G169" s="97"/>
      <c r="H169" s="40"/>
      <c r="I169" s="40"/>
      <c r="J169" s="65">
        <f t="shared" si="11"/>
        <v>6.3589098290287888E-2</v>
      </c>
      <c r="K169" s="66">
        <f t="shared" si="12"/>
        <v>9.8141170971211E-4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0">
        <v>689</v>
      </c>
      <c r="D170" s="81">
        <v>6.2326668823514605E-2</v>
      </c>
      <c r="E170" s="78">
        <f t="shared" si="13"/>
        <v>6.4570511758492807E-2</v>
      </c>
      <c r="F170" s="78">
        <f t="shared" si="14"/>
        <v>6.4570509999999998E-2</v>
      </c>
      <c r="G170" s="97"/>
      <c r="H170" s="40"/>
      <c r="I170" s="40"/>
      <c r="J170" s="65">
        <f t="shared" si="11"/>
        <v>6.2326668823514605E-2</v>
      </c>
      <c r="K170" s="66">
        <f t="shared" si="12"/>
        <v>2.2438411764853922E-3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0">
        <v>690</v>
      </c>
      <c r="D171" s="81">
        <v>2.9841718374242061E-2</v>
      </c>
      <c r="E171" s="78">
        <f t="shared" si="13"/>
        <v>5.0510324344213348E-2</v>
      </c>
      <c r="F171" s="78">
        <f t="shared" si="14"/>
        <v>5.0510319999999997E-2</v>
      </c>
      <c r="G171" s="44" t="s">
        <v>249</v>
      </c>
      <c r="H171" s="40"/>
      <c r="I171" s="40"/>
      <c r="J171" s="65">
        <f t="shared" si="11"/>
        <v>2.9841718374242061E-2</v>
      </c>
      <c r="K171" s="66">
        <f t="shared" si="12"/>
        <v>2.0668601625757937E-2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0">
        <v>691</v>
      </c>
      <c r="D172" s="81">
        <v>0.10669206258532651</v>
      </c>
      <c r="E172" s="78">
        <f t="shared" si="13"/>
        <v>0.11918432748590493</v>
      </c>
      <c r="F172" s="78">
        <f t="shared" si="14"/>
        <v>0.11918433</v>
      </c>
      <c r="G172" s="97"/>
      <c r="H172" s="40"/>
      <c r="I172" s="40"/>
      <c r="J172" s="65">
        <f t="shared" si="11"/>
        <v>0.10669206258532651</v>
      </c>
      <c r="K172" s="66">
        <f t="shared" si="12"/>
        <v>1.2492267414673491E-2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0">
        <v>694</v>
      </c>
      <c r="D173" s="81">
        <v>4.8613943002458221E-2</v>
      </c>
      <c r="E173" s="78">
        <f t="shared" si="13"/>
        <v>6.4570511758492807E-2</v>
      </c>
      <c r="F173" s="78">
        <f t="shared" si="14"/>
        <v>6.4570509999999998E-2</v>
      </c>
      <c r="G173" s="44" t="s">
        <v>249</v>
      </c>
      <c r="H173" s="40"/>
      <c r="I173" s="40"/>
      <c r="J173" s="65">
        <f t="shared" si="11"/>
        <v>4.8613943002458221E-2</v>
      </c>
      <c r="K173" s="66">
        <f t="shared" si="12"/>
        <v>1.5956566997541777E-2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0">
        <v>695</v>
      </c>
      <c r="D174" s="81">
        <v>3.2311439465058017E-2</v>
      </c>
      <c r="E174" s="78">
        <f t="shared" si="13"/>
        <v>5.0510324344213348E-2</v>
      </c>
      <c r="F174" s="78">
        <f t="shared" si="14"/>
        <v>5.0510319999999997E-2</v>
      </c>
      <c r="G174" s="44" t="s">
        <v>249</v>
      </c>
      <c r="H174" s="40"/>
      <c r="I174" s="40"/>
      <c r="J174" s="65">
        <f t="shared" si="11"/>
        <v>3.2311439465058017E-2</v>
      </c>
      <c r="K174" s="66">
        <f t="shared" si="12"/>
        <v>1.819888053494198E-2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0">
        <v>698</v>
      </c>
      <c r="D175" s="81">
        <v>9.632874579634387E-3</v>
      </c>
      <c r="E175" s="78">
        <f t="shared" si="13"/>
        <v>4.5995554504834155E-2</v>
      </c>
      <c r="F175" s="78">
        <f t="shared" si="14"/>
        <v>4.5995550000000003E-2</v>
      </c>
      <c r="G175" s="44" t="s">
        <v>249</v>
      </c>
      <c r="H175" s="40"/>
      <c r="I175" s="40"/>
      <c r="J175" s="65">
        <f t="shared" si="11"/>
        <v>9.632874579634387E-3</v>
      </c>
      <c r="K175" s="66">
        <f t="shared" si="12"/>
        <v>3.6362675420365614E-2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0">
        <v>61</v>
      </c>
      <c r="D176" s="81">
        <v>1.7331727760718844E-2</v>
      </c>
      <c r="E176" s="78">
        <f t="shared" si="13"/>
        <v>4.5995554504834155E-2</v>
      </c>
      <c r="F176" s="78">
        <f t="shared" si="14"/>
        <v>4.5995550000000003E-2</v>
      </c>
      <c r="G176" s="44" t="s">
        <v>249</v>
      </c>
      <c r="H176" s="40"/>
      <c r="I176" s="40"/>
      <c r="J176" s="65">
        <f t="shared" si="11"/>
        <v>1.7331727760718844E-2</v>
      </c>
      <c r="K176" s="66">
        <f t="shared" si="12"/>
        <v>2.8663822239281159E-2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0">
        <v>702</v>
      </c>
      <c r="D177" s="81">
        <v>8.0359392759516615E-3</v>
      </c>
      <c r="E177" s="78">
        <f t="shared" si="13"/>
        <v>4.5995554504834155E-2</v>
      </c>
      <c r="F177" s="78">
        <f t="shared" si="14"/>
        <v>4.5995550000000003E-2</v>
      </c>
      <c r="G177" s="44" t="s">
        <v>249</v>
      </c>
      <c r="H177" s="40"/>
      <c r="I177" s="40"/>
      <c r="J177" s="65">
        <f t="shared" si="11"/>
        <v>8.0359392759516615E-3</v>
      </c>
      <c r="K177" s="66">
        <f t="shared" si="12"/>
        <v>3.795961072404834E-2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0">
        <v>707</v>
      </c>
      <c r="D178" s="81">
        <v>6.7358798033977221E-2</v>
      </c>
      <c r="E178" s="78">
        <f t="shared" si="13"/>
        <v>0.10483982559945144</v>
      </c>
      <c r="F178" s="78">
        <f t="shared" si="14"/>
        <v>0.10483982999999999</v>
      </c>
      <c r="G178" s="44" t="s">
        <v>249</v>
      </c>
      <c r="H178" s="40"/>
      <c r="I178" s="40"/>
      <c r="J178" s="65">
        <f t="shared" si="11"/>
        <v>6.7358798033977221E-2</v>
      </c>
      <c r="K178" s="66">
        <f t="shared" si="12"/>
        <v>3.7481031966022774E-2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0">
        <v>710</v>
      </c>
      <c r="D179" s="81">
        <v>3.0333620457207149E-2</v>
      </c>
      <c r="E179" s="78">
        <f t="shared" si="13"/>
        <v>5.0510324344213348E-2</v>
      </c>
      <c r="F179" s="78">
        <f t="shared" si="14"/>
        <v>5.0510319999999997E-2</v>
      </c>
      <c r="G179" s="44" t="s">
        <v>249</v>
      </c>
      <c r="H179" s="40"/>
      <c r="I179" s="40"/>
      <c r="J179" s="65">
        <f t="shared" si="11"/>
        <v>3.0333620457207149E-2</v>
      </c>
      <c r="K179" s="66">
        <f t="shared" si="12"/>
        <v>2.0176699542792848E-2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0">
        <v>715</v>
      </c>
      <c r="D180" s="82">
        <v>4.7187111733563956E-2</v>
      </c>
      <c r="E180" s="78">
        <f t="shared" si="13"/>
        <v>5.0510324344213348E-2</v>
      </c>
      <c r="F180" s="78">
        <f t="shared" si="14"/>
        <v>5.0510319999999997E-2</v>
      </c>
      <c r="G180" s="97"/>
      <c r="H180" s="40"/>
      <c r="I180" s="40"/>
      <c r="J180" s="65">
        <f t="shared" si="11"/>
        <v>4.7187111733563956E-2</v>
      </c>
      <c r="K180" s="66">
        <f t="shared" si="12"/>
        <v>3.323208266436041E-3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0">
        <v>716</v>
      </c>
      <c r="D181" s="81">
        <v>4.7187111733563956E-2</v>
      </c>
      <c r="E181" s="78">
        <f t="shared" si="13"/>
        <v>5.0510324344213348E-2</v>
      </c>
      <c r="F181" s="78">
        <f t="shared" si="14"/>
        <v>5.0510319999999997E-2</v>
      </c>
      <c r="G181" s="97"/>
      <c r="H181" s="40"/>
      <c r="I181" s="40"/>
      <c r="J181" s="65">
        <f t="shared" si="11"/>
        <v>4.7187111733563956E-2</v>
      </c>
      <c r="K181" s="66">
        <f t="shared" si="12"/>
        <v>3.323208266436041E-3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0">
        <v>717</v>
      </c>
      <c r="D182" s="81">
        <v>4.7187111733563956E-2</v>
      </c>
      <c r="E182" s="78">
        <f t="shared" si="13"/>
        <v>5.0510324344213348E-2</v>
      </c>
      <c r="F182" s="78">
        <f t="shared" si="14"/>
        <v>5.0510319999999997E-2</v>
      </c>
      <c r="G182" s="97"/>
      <c r="H182" s="40"/>
      <c r="I182" s="40"/>
      <c r="J182" s="65">
        <f t="shared" si="11"/>
        <v>4.7187111733563956E-2</v>
      </c>
      <c r="K182" s="66">
        <f t="shared" si="12"/>
        <v>3.323208266436041E-3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0">
        <v>718</v>
      </c>
      <c r="D183" s="81">
        <v>4.7187111733563956E-2</v>
      </c>
      <c r="E183" s="78">
        <f t="shared" si="13"/>
        <v>5.0510324344213348E-2</v>
      </c>
      <c r="F183" s="78">
        <f t="shared" si="14"/>
        <v>5.0510319999999997E-2</v>
      </c>
      <c r="G183" s="97"/>
      <c r="H183" s="40"/>
      <c r="I183" s="40"/>
      <c r="J183" s="65">
        <f t="shared" si="11"/>
        <v>4.7187111733563956E-2</v>
      </c>
      <c r="K183" s="66">
        <f t="shared" si="12"/>
        <v>3.323208266436041E-3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0">
        <v>719</v>
      </c>
      <c r="D184" s="81">
        <v>4.7187111733563956E-2</v>
      </c>
      <c r="E184" s="78">
        <f t="shared" si="13"/>
        <v>5.0510324344213348E-2</v>
      </c>
      <c r="F184" s="78">
        <f t="shared" si="14"/>
        <v>5.0510319999999997E-2</v>
      </c>
      <c r="G184" s="97"/>
      <c r="H184" s="40"/>
      <c r="I184" s="40"/>
      <c r="J184" s="65">
        <f t="shared" si="11"/>
        <v>4.7187111733563956E-2</v>
      </c>
      <c r="K184" s="66">
        <f t="shared" si="12"/>
        <v>3.323208266436041E-3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0">
        <v>720</v>
      </c>
      <c r="D185" s="81">
        <v>4.7187111733563956E-2</v>
      </c>
      <c r="E185" s="78">
        <f t="shared" si="13"/>
        <v>5.0510324344213348E-2</v>
      </c>
      <c r="F185" s="78">
        <f t="shared" si="14"/>
        <v>5.0510319999999997E-2</v>
      </c>
      <c r="G185" s="97"/>
      <c r="H185" s="40"/>
      <c r="I185" s="40"/>
      <c r="J185" s="65">
        <f t="shared" si="11"/>
        <v>4.7187111733563956E-2</v>
      </c>
      <c r="K185" s="66">
        <f t="shared" si="12"/>
        <v>3.323208266436041E-3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0">
        <v>721</v>
      </c>
      <c r="D186" s="81">
        <v>4.7187111733563956E-2</v>
      </c>
      <c r="E186" s="78">
        <f t="shared" si="13"/>
        <v>5.0510324344213348E-2</v>
      </c>
      <c r="F186" s="78">
        <f t="shared" si="14"/>
        <v>5.0510319999999997E-2</v>
      </c>
      <c r="G186" s="97"/>
      <c r="H186" s="40"/>
      <c r="I186" s="40"/>
      <c r="J186" s="65">
        <f t="shared" si="11"/>
        <v>4.7187111733563956E-2</v>
      </c>
      <c r="K186" s="66">
        <f t="shared" si="12"/>
        <v>3.323208266436041E-3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0">
        <v>724</v>
      </c>
      <c r="D187" s="81">
        <v>5.5555348576085552E-2</v>
      </c>
      <c r="E187" s="78">
        <f t="shared" si="13"/>
        <v>9.7905113838763796E-2</v>
      </c>
      <c r="F187" s="78">
        <f t="shared" si="14"/>
        <v>9.7905110000000004E-2</v>
      </c>
      <c r="G187" s="44" t="s">
        <v>249</v>
      </c>
      <c r="H187" s="40"/>
      <c r="I187" s="40"/>
      <c r="J187" s="65">
        <f t="shared" si="11"/>
        <v>5.5555348576085552E-2</v>
      </c>
      <c r="K187" s="66">
        <f t="shared" si="12"/>
        <v>4.2349761423914452E-2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0">
        <v>278</v>
      </c>
      <c r="D188" s="81">
        <v>4.7187111733563956E-2</v>
      </c>
      <c r="E188" s="78">
        <f t="shared" si="13"/>
        <v>5.0510324344213348E-2</v>
      </c>
      <c r="F188" s="78">
        <f t="shared" si="14"/>
        <v>5.0510319999999997E-2</v>
      </c>
      <c r="G188" s="44"/>
      <c r="H188" s="40"/>
      <c r="I188" s="40"/>
      <c r="J188" s="65">
        <f t="shared" si="11"/>
        <v>4.7187111733563956E-2</v>
      </c>
      <c r="K188" s="66">
        <f t="shared" si="12"/>
        <v>3.323208266436041E-3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0">
        <v>730</v>
      </c>
      <c r="D189" s="81">
        <v>3.7115985474114155E-2</v>
      </c>
      <c r="E189" s="78">
        <f t="shared" si="13"/>
        <v>4.1446825918494766E-2</v>
      </c>
      <c r="F189" s="78">
        <f t="shared" si="14"/>
        <v>4.1446829999999997E-2</v>
      </c>
      <c r="G189" s="97"/>
      <c r="H189" s="40"/>
      <c r="I189" s="40"/>
      <c r="J189" s="65">
        <f t="shared" si="11"/>
        <v>3.7115985474114155E-2</v>
      </c>
      <c r="K189" s="66">
        <f t="shared" si="12"/>
        <v>4.3308445258858422E-3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0">
        <v>68</v>
      </c>
      <c r="D190" s="81">
        <v>0.10455973401075773</v>
      </c>
      <c r="E190" s="78">
        <f t="shared" si="13"/>
        <v>0.10483982559945144</v>
      </c>
      <c r="F190" s="78">
        <f t="shared" si="14"/>
        <v>0.10483982999999999</v>
      </c>
      <c r="G190" s="97"/>
      <c r="H190" s="40"/>
      <c r="I190" s="40"/>
      <c r="J190" s="65">
        <f t="shared" si="11"/>
        <v>0.10455973401075773</v>
      </c>
      <c r="K190" s="66">
        <f t="shared" si="12"/>
        <v>2.8009598924226553E-4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0">
        <v>584</v>
      </c>
      <c r="D191" s="81">
        <v>6.4282335846296175E-3</v>
      </c>
      <c r="E191" s="78">
        <f t="shared" si="13"/>
        <v>4.5995554504834155E-2</v>
      </c>
      <c r="F191" s="78">
        <f t="shared" si="14"/>
        <v>4.5995550000000003E-2</v>
      </c>
      <c r="G191" s="97" t="s">
        <v>249</v>
      </c>
      <c r="H191" s="40"/>
      <c r="I191" s="40"/>
      <c r="J191" s="65">
        <f t="shared" si="11"/>
        <v>6.4282335846296175E-3</v>
      </c>
      <c r="K191" s="66">
        <f t="shared" si="12"/>
        <v>3.9567316415370382E-2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0">
        <v>394</v>
      </c>
      <c r="D192" s="81">
        <v>6.4282335846296175E-3</v>
      </c>
      <c r="E192" s="78">
        <f t="shared" si="13"/>
        <v>4.5995554504834155E-2</v>
      </c>
      <c r="F192" s="78">
        <f t="shared" si="14"/>
        <v>4.5995550000000003E-2</v>
      </c>
      <c r="G192" s="44" t="s">
        <v>249</v>
      </c>
      <c r="H192" s="40"/>
      <c r="I192" s="40"/>
      <c r="J192" s="65">
        <f t="shared" si="11"/>
        <v>6.4282335846296175E-3</v>
      </c>
      <c r="K192" s="66">
        <f t="shared" si="12"/>
        <v>3.9567316415370382E-2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0">
        <v>734</v>
      </c>
      <c r="D193" s="81">
        <v>0.18458908297459367</v>
      </c>
      <c r="E193" s="78">
        <f t="shared" si="13"/>
        <v>0.19543591376530353</v>
      </c>
      <c r="F193" s="78">
        <f t="shared" si="14"/>
        <v>0.19543590999999999</v>
      </c>
      <c r="G193" s="97"/>
      <c r="H193" s="40"/>
      <c r="I193" s="40"/>
      <c r="J193" s="65">
        <f t="shared" si="11"/>
        <v>0.18458908297459367</v>
      </c>
      <c r="K193" s="66">
        <f t="shared" si="12"/>
        <v>1.0846827025406319E-2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0">
        <v>736</v>
      </c>
      <c r="D194" s="81">
        <v>1.2148265340612826E-2</v>
      </c>
      <c r="E194" s="78">
        <f t="shared" si="13"/>
        <v>4.5995554504834155E-2</v>
      </c>
      <c r="F194" s="78">
        <f t="shared" si="14"/>
        <v>4.5995550000000003E-2</v>
      </c>
      <c r="G194" s="44" t="s">
        <v>249</v>
      </c>
      <c r="H194" s="40"/>
      <c r="I194" s="40"/>
      <c r="J194" s="65">
        <f t="shared" ref="J194:J256" si="15">+D194</f>
        <v>1.2148265340612826E-2</v>
      </c>
      <c r="K194" s="66">
        <f t="shared" ref="K194:K256" si="16">F194-J194</f>
        <v>3.3847284659387175E-2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0">
        <v>737</v>
      </c>
      <c r="D195" s="81">
        <v>8.8628143459815983E-2</v>
      </c>
      <c r="E195" s="78">
        <f t="shared" ref="E195:E258" si="17">IF(AND(G195="X",D195&lt;$N$17),VLOOKUP(D195,$N$7:$Q$51,4,1),IF(D195&lt;$N$17,VLOOKUP(D195,$N$7:$P$51,3,1),IF(G195="X",VLOOKUP(D195,$N$7:$R$51,4,1),VLOOKUP(D195,$N$7:$R$51,3,1))))</f>
        <v>9.7905113838763796E-2</v>
      </c>
      <c r="F195" s="78">
        <f t="shared" ref="F195:F258" si="18">ROUND(E195,8)</f>
        <v>9.7905110000000004E-2</v>
      </c>
      <c r="G195" s="97"/>
      <c r="H195" s="40"/>
      <c r="I195" s="40"/>
      <c r="J195" s="65">
        <f t="shared" si="15"/>
        <v>8.8628143459815983E-2</v>
      </c>
      <c r="K195" s="66">
        <f t="shared" si="16"/>
        <v>9.2769665401840201E-3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0">
        <v>738</v>
      </c>
      <c r="D196" s="81">
        <v>6.8154613357627361E-2</v>
      </c>
      <c r="E196" s="78">
        <f t="shared" si="17"/>
        <v>7.9155805557262246E-2</v>
      </c>
      <c r="F196" s="78">
        <f t="shared" si="18"/>
        <v>7.9155809999999993E-2</v>
      </c>
      <c r="G196" s="97"/>
      <c r="H196" s="40"/>
      <c r="I196" s="40"/>
      <c r="J196" s="65">
        <f t="shared" si="15"/>
        <v>6.8154613357627361E-2</v>
      </c>
      <c r="K196" s="66">
        <f t="shared" si="16"/>
        <v>1.1001196642372632E-2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0">
        <v>740</v>
      </c>
      <c r="D197" s="81">
        <v>5.4291260557557085E-2</v>
      </c>
      <c r="E197" s="78">
        <f t="shared" si="17"/>
        <v>5.5555348576085552E-2</v>
      </c>
      <c r="F197" s="78">
        <f t="shared" si="18"/>
        <v>5.5555350000000003E-2</v>
      </c>
      <c r="G197" s="97"/>
      <c r="H197" s="40"/>
      <c r="I197" s="40"/>
      <c r="J197" s="65">
        <f t="shared" si="15"/>
        <v>5.4291260557557085E-2</v>
      </c>
      <c r="K197" s="66">
        <f t="shared" si="16"/>
        <v>1.2640894424429186E-3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0">
        <v>746</v>
      </c>
      <c r="D198" s="81">
        <v>9.632874579634387E-3</v>
      </c>
      <c r="E198" s="78">
        <f t="shared" si="17"/>
        <v>4.5995554504834155E-2</v>
      </c>
      <c r="F198" s="78">
        <f t="shared" si="18"/>
        <v>4.5995550000000003E-2</v>
      </c>
      <c r="G198" s="44" t="s">
        <v>249</v>
      </c>
      <c r="H198" s="40"/>
      <c r="I198" s="40"/>
      <c r="J198" s="65">
        <f t="shared" si="15"/>
        <v>9.632874579634387E-3</v>
      </c>
      <c r="K198" s="66">
        <f t="shared" si="16"/>
        <v>3.6362675420365614E-2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0">
        <v>755</v>
      </c>
      <c r="D199" s="81">
        <v>1.7376671548772246E-2</v>
      </c>
      <c r="E199" s="78">
        <f t="shared" si="17"/>
        <v>4.5995554504834155E-2</v>
      </c>
      <c r="F199" s="78">
        <f t="shared" si="18"/>
        <v>4.5995550000000003E-2</v>
      </c>
      <c r="G199" s="44" t="s">
        <v>249</v>
      </c>
      <c r="H199" s="40"/>
      <c r="I199" s="40"/>
      <c r="J199" s="65">
        <f t="shared" si="15"/>
        <v>1.7376671548772246E-2</v>
      </c>
      <c r="K199" s="66">
        <f t="shared" si="16"/>
        <v>2.8618878451227757E-2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0">
        <v>762</v>
      </c>
      <c r="D200" s="81">
        <v>4.7187111733563956E-2</v>
      </c>
      <c r="E200" s="78">
        <f t="shared" si="17"/>
        <v>5.0510324344213348E-2</v>
      </c>
      <c r="F200" s="78">
        <f t="shared" si="18"/>
        <v>5.0510319999999997E-2</v>
      </c>
      <c r="G200" s="97"/>
      <c r="H200" s="40"/>
      <c r="I200" s="40"/>
      <c r="J200" s="65">
        <f t="shared" si="15"/>
        <v>4.7187111733563956E-2</v>
      </c>
      <c r="K200" s="66">
        <f t="shared" si="16"/>
        <v>3.323208266436041E-3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0">
        <v>765</v>
      </c>
      <c r="D201" s="81">
        <v>4.4067747276866881E-2</v>
      </c>
      <c r="E201" s="78">
        <f t="shared" si="17"/>
        <v>4.5995554504834155E-2</v>
      </c>
      <c r="F201" s="78">
        <f t="shared" si="18"/>
        <v>4.5995550000000003E-2</v>
      </c>
      <c r="G201" s="97"/>
      <c r="H201" s="40"/>
      <c r="I201" s="40"/>
      <c r="J201" s="65">
        <f t="shared" si="15"/>
        <v>4.4067747276866881E-2</v>
      </c>
      <c r="K201" s="66">
        <f t="shared" si="16"/>
        <v>1.9278027231331221E-3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0">
        <v>585</v>
      </c>
      <c r="D202" s="81">
        <v>6.4282335846296175E-3</v>
      </c>
      <c r="E202" s="78">
        <f t="shared" si="17"/>
        <v>4.5995554504834155E-2</v>
      </c>
      <c r="F202" s="78">
        <f t="shared" si="18"/>
        <v>4.5995550000000003E-2</v>
      </c>
      <c r="G202" s="44" t="s">
        <v>249</v>
      </c>
      <c r="H202" s="40"/>
      <c r="I202" s="40"/>
      <c r="J202" s="65">
        <f t="shared" si="15"/>
        <v>6.4282335846296175E-3</v>
      </c>
      <c r="K202" s="66">
        <f t="shared" si="16"/>
        <v>3.9567316415370382E-2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0">
        <v>784</v>
      </c>
      <c r="D203" s="81">
        <v>2.8303986343663583E-2</v>
      </c>
      <c r="E203" s="78">
        <f t="shared" si="17"/>
        <v>5.0510324344213348E-2</v>
      </c>
      <c r="F203" s="78">
        <f t="shared" si="18"/>
        <v>5.0510319999999997E-2</v>
      </c>
      <c r="G203" s="44" t="s">
        <v>249</v>
      </c>
      <c r="H203" s="40"/>
      <c r="I203" s="40"/>
      <c r="J203" s="65">
        <f t="shared" si="15"/>
        <v>2.8303986343663583E-2</v>
      </c>
      <c r="K203" s="66">
        <f t="shared" si="16"/>
        <v>2.2206333656336414E-2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0">
        <v>793</v>
      </c>
      <c r="D204" s="81">
        <v>2.8303986343663583E-2</v>
      </c>
      <c r="E204" s="78">
        <f t="shared" si="17"/>
        <v>5.0510324344213348E-2</v>
      </c>
      <c r="F204" s="78">
        <f t="shared" si="18"/>
        <v>5.0510319999999997E-2</v>
      </c>
      <c r="G204" s="44" t="s">
        <v>249</v>
      </c>
      <c r="H204" s="40"/>
      <c r="I204" s="40"/>
      <c r="J204" s="65">
        <f t="shared" si="15"/>
        <v>2.8303986343663583E-2</v>
      </c>
      <c r="K204" s="66">
        <f t="shared" si="16"/>
        <v>2.2206333656336414E-2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0">
        <v>797</v>
      </c>
      <c r="D205" s="81">
        <v>2.8303986343663583E-2</v>
      </c>
      <c r="E205" s="78">
        <f t="shared" si="17"/>
        <v>5.0510324344213348E-2</v>
      </c>
      <c r="F205" s="78">
        <f t="shared" si="18"/>
        <v>5.0510319999999997E-2</v>
      </c>
      <c r="G205" s="44" t="s">
        <v>249</v>
      </c>
      <c r="H205" s="40"/>
      <c r="I205" s="40"/>
      <c r="J205" s="65">
        <f t="shared" si="15"/>
        <v>2.8303986343663583E-2</v>
      </c>
      <c r="K205" s="66">
        <f t="shared" si="16"/>
        <v>2.2206333656336414E-2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0">
        <v>798</v>
      </c>
      <c r="D206" s="81">
        <v>2.8303986343663583E-2</v>
      </c>
      <c r="E206" s="78">
        <f t="shared" si="17"/>
        <v>5.0510324344213348E-2</v>
      </c>
      <c r="F206" s="78">
        <f t="shared" si="18"/>
        <v>5.0510319999999997E-2</v>
      </c>
      <c r="G206" s="44" t="s">
        <v>249</v>
      </c>
      <c r="H206" s="40"/>
      <c r="I206" s="40"/>
      <c r="J206" s="65">
        <f t="shared" si="15"/>
        <v>2.8303986343663583E-2</v>
      </c>
      <c r="K206" s="66">
        <f t="shared" si="16"/>
        <v>2.2206333656336414E-2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0">
        <v>800</v>
      </c>
      <c r="D207" s="81">
        <v>2.8303986343663583E-2</v>
      </c>
      <c r="E207" s="78">
        <f t="shared" si="17"/>
        <v>5.0510324344213348E-2</v>
      </c>
      <c r="F207" s="78">
        <f t="shared" si="18"/>
        <v>5.0510319999999997E-2</v>
      </c>
      <c r="G207" s="44" t="s">
        <v>249</v>
      </c>
      <c r="H207" s="40"/>
      <c r="I207" s="40"/>
      <c r="J207" s="65">
        <f t="shared" si="15"/>
        <v>2.8303986343663583E-2</v>
      </c>
      <c r="K207" s="66">
        <f t="shared" si="16"/>
        <v>2.2206333656336414E-2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0">
        <v>801</v>
      </c>
      <c r="D208" s="81">
        <v>2.8303986343663583E-2</v>
      </c>
      <c r="E208" s="78">
        <f t="shared" si="17"/>
        <v>5.0510324344213348E-2</v>
      </c>
      <c r="F208" s="78">
        <f t="shared" si="18"/>
        <v>5.0510319999999997E-2</v>
      </c>
      <c r="G208" s="44" t="s">
        <v>249</v>
      </c>
      <c r="H208" s="40"/>
      <c r="I208" s="40"/>
      <c r="J208" s="65">
        <f t="shared" si="15"/>
        <v>2.8303986343663583E-2</v>
      </c>
      <c r="K208" s="66">
        <f t="shared" si="16"/>
        <v>2.2206333656336414E-2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0">
        <v>803</v>
      </c>
      <c r="D209" s="81">
        <v>2.8303986343663583E-2</v>
      </c>
      <c r="E209" s="78">
        <f t="shared" si="17"/>
        <v>5.0510324344213348E-2</v>
      </c>
      <c r="F209" s="78">
        <f t="shared" si="18"/>
        <v>5.0510319999999997E-2</v>
      </c>
      <c r="G209" s="44" t="s">
        <v>249</v>
      </c>
      <c r="H209" s="40"/>
      <c r="I209" s="40"/>
      <c r="J209" s="65">
        <f t="shared" si="15"/>
        <v>2.8303986343663583E-2</v>
      </c>
      <c r="K209" s="66">
        <f t="shared" si="16"/>
        <v>2.2206333656336414E-2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0">
        <v>804</v>
      </c>
      <c r="D210" s="81">
        <v>2.8303986343663583E-2</v>
      </c>
      <c r="E210" s="78">
        <f t="shared" si="17"/>
        <v>5.0510324344213348E-2</v>
      </c>
      <c r="F210" s="78">
        <f t="shared" si="18"/>
        <v>5.0510319999999997E-2</v>
      </c>
      <c r="G210" s="44" t="s">
        <v>249</v>
      </c>
      <c r="H210" s="40"/>
      <c r="I210" s="40"/>
      <c r="J210" s="65">
        <f t="shared" si="15"/>
        <v>2.8303986343663583E-2</v>
      </c>
      <c r="K210" s="66">
        <f t="shared" si="16"/>
        <v>2.2206333656336414E-2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0">
        <v>813</v>
      </c>
      <c r="D211" s="81">
        <v>9.632874579634387E-3</v>
      </c>
      <c r="E211" s="78">
        <f t="shared" si="17"/>
        <v>4.5995554504834155E-2</v>
      </c>
      <c r="F211" s="78">
        <f t="shared" si="18"/>
        <v>4.5995550000000003E-2</v>
      </c>
      <c r="G211" s="44" t="s">
        <v>249</v>
      </c>
      <c r="H211" s="40"/>
      <c r="I211" s="40"/>
      <c r="J211" s="65">
        <f t="shared" si="15"/>
        <v>9.632874579634387E-3</v>
      </c>
      <c r="K211" s="66">
        <f t="shared" si="16"/>
        <v>3.6362675420365614E-2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0">
        <v>43</v>
      </c>
      <c r="D212" s="81">
        <v>1.7331727760718844E-2</v>
      </c>
      <c r="E212" s="78">
        <f t="shared" si="17"/>
        <v>4.5995554504834155E-2</v>
      </c>
      <c r="F212" s="78">
        <f t="shared" si="18"/>
        <v>4.5995550000000003E-2</v>
      </c>
      <c r="G212" s="44" t="s">
        <v>249</v>
      </c>
      <c r="H212" s="40"/>
      <c r="I212" s="40"/>
      <c r="J212" s="65">
        <f t="shared" si="15"/>
        <v>1.7331727760718844E-2</v>
      </c>
      <c r="K212" s="66">
        <f t="shared" si="16"/>
        <v>2.8663822239281159E-2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0">
        <v>84</v>
      </c>
      <c r="D213" s="81">
        <v>8.9444083669902863E-3</v>
      </c>
      <c r="E213" s="78">
        <f t="shared" si="17"/>
        <v>4.5995554504834155E-2</v>
      </c>
      <c r="F213" s="78">
        <f t="shared" si="18"/>
        <v>4.5995550000000003E-2</v>
      </c>
      <c r="G213" s="44" t="s">
        <v>249</v>
      </c>
      <c r="H213" s="40"/>
      <c r="I213" s="40"/>
      <c r="J213" s="65">
        <f t="shared" si="15"/>
        <v>8.9444083669902863E-3</v>
      </c>
      <c r="K213" s="66">
        <f t="shared" si="16"/>
        <v>3.7051141633009717E-2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0">
        <v>823</v>
      </c>
      <c r="D214" s="81">
        <v>0.13069573764458575</v>
      </c>
      <c r="E214" s="78">
        <f t="shared" si="17"/>
        <v>0.16445482435733261</v>
      </c>
      <c r="F214" s="78">
        <f t="shared" si="18"/>
        <v>0.16445482</v>
      </c>
      <c r="G214" s="44" t="s">
        <v>249</v>
      </c>
      <c r="H214" s="40"/>
      <c r="I214" s="40"/>
      <c r="J214" s="65">
        <f t="shared" si="15"/>
        <v>0.13069573764458575</v>
      </c>
      <c r="K214" s="66">
        <f t="shared" si="16"/>
        <v>3.3759082355414249E-2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0">
        <v>824</v>
      </c>
      <c r="D215" s="81">
        <v>1.2722026216063697E-2</v>
      </c>
      <c r="E215" s="78">
        <f t="shared" si="17"/>
        <v>4.5995554504834155E-2</v>
      </c>
      <c r="F215" s="78">
        <f t="shared" si="18"/>
        <v>4.5995550000000003E-2</v>
      </c>
      <c r="G215" s="44" t="s">
        <v>249</v>
      </c>
      <c r="H215" s="40"/>
      <c r="I215" s="40"/>
      <c r="J215" s="65">
        <f t="shared" si="15"/>
        <v>1.2722026216063697E-2</v>
      </c>
      <c r="K215" s="66">
        <f t="shared" si="16"/>
        <v>3.3273523783936304E-2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0">
        <v>829</v>
      </c>
      <c r="D216" s="81">
        <v>5.7028992674949229E-2</v>
      </c>
      <c r="E216" s="78">
        <f t="shared" si="17"/>
        <v>6.4570511758492807E-2</v>
      </c>
      <c r="F216" s="78">
        <f t="shared" si="18"/>
        <v>6.4570509999999998E-2</v>
      </c>
      <c r="G216" s="97"/>
      <c r="H216" s="40"/>
      <c r="I216" s="40"/>
      <c r="J216" s="65">
        <f t="shared" si="15"/>
        <v>5.7028992674949229E-2</v>
      </c>
      <c r="K216" s="66">
        <f t="shared" si="16"/>
        <v>7.5415173250507686E-3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0">
        <v>830</v>
      </c>
      <c r="D217" s="86">
        <v>4.7187111733563956E-2</v>
      </c>
      <c r="E217" s="79">
        <f t="shared" si="17"/>
        <v>5.0510324344213348E-2</v>
      </c>
      <c r="F217" s="79">
        <f t="shared" si="18"/>
        <v>5.0510319999999997E-2</v>
      </c>
      <c r="G217" s="97"/>
      <c r="H217" s="40"/>
      <c r="I217" s="40"/>
      <c r="J217" s="65">
        <f t="shared" si="15"/>
        <v>4.7187111733563956E-2</v>
      </c>
      <c r="K217" s="66">
        <f t="shared" si="16"/>
        <v>3.323208266436041E-3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0">
        <v>71</v>
      </c>
      <c r="D218" s="81">
        <v>6.7358798033977221E-2</v>
      </c>
      <c r="E218" s="78">
        <f t="shared" si="17"/>
        <v>0.10483982559945144</v>
      </c>
      <c r="F218" s="78">
        <f t="shared" si="18"/>
        <v>0.10483982999999999</v>
      </c>
      <c r="G218" s="44" t="s">
        <v>249</v>
      </c>
      <c r="H218" s="40"/>
      <c r="I218" s="40"/>
      <c r="J218" s="65">
        <f t="shared" si="15"/>
        <v>6.7358798033977221E-2</v>
      </c>
      <c r="K218" s="66">
        <f t="shared" si="16"/>
        <v>3.7481031966022774E-2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0">
        <v>833</v>
      </c>
      <c r="D219" s="81">
        <v>6.7358798033977221E-2</v>
      </c>
      <c r="E219" s="78">
        <f t="shared" si="17"/>
        <v>0.10483982559945144</v>
      </c>
      <c r="F219" s="78">
        <f t="shared" si="18"/>
        <v>0.10483982999999999</v>
      </c>
      <c r="G219" s="44" t="s">
        <v>249</v>
      </c>
      <c r="H219" s="40"/>
      <c r="I219" s="40"/>
      <c r="J219" s="65">
        <f t="shared" si="15"/>
        <v>6.7358798033977221E-2</v>
      </c>
      <c r="K219" s="66">
        <f t="shared" si="16"/>
        <v>3.7481031966022774E-2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0">
        <v>15</v>
      </c>
      <c r="D220" s="81">
        <v>1.5547586728143839E-2</v>
      </c>
      <c r="E220" s="78">
        <f t="shared" si="17"/>
        <v>2.1562850369516204E-2</v>
      </c>
      <c r="F220" s="78">
        <f t="shared" si="18"/>
        <v>2.1562850000000001E-2</v>
      </c>
      <c r="G220" s="44"/>
      <c r="H220" s="40"/>
      <c r="I220" s="40"/>
      <c r="J220" s="65">
        <f t="shared" si="15"/>
        <v>1.5547586728143839E-2</v>
      </c>
      <c r="K220" s="66">
        <f t="shared" si="16"/>
        <v>6.0152632718561624E-3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0">
        <v>858</v>
      </c>
      <c r="D221" s="81">
        <v>0.1015303247930457</v>
      </c>
      <c r="E221" s="78">
        <f>IF(AND(G221="X",D221&lt;$N$17),VLOOKUP(D221,$N$7:$Q$51,4,1),IF(D221&lt;$N$17,VLOOKUP(D221,$N$7:$P$51,3,1),IF(G221="X",VLOOKUP(D221,$N$7:$R$51,4,1),VLOOKUP(D221,$N$7:$R$51,3,1))))</f>
        <v>0.10483982559945144</v>
      </c>
      <c r="F221" s="78">
        <f t="shared" si="18"/>
        <v>0.10483982999999999</v>
      </c>
      <c r="G221" s="44"/>
      <c r="H221" s="40"/>
      <c r="I221" s="40"/>
      <c r="J221" s="65">
        <f t="shared" si="15"/>
        <v>0.1015303247930457</v>
      </c>
      <c r="K221" s="66">
        <f t="shared" si="16"/>
        <v>3.3095052069542913E-3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0">
        <v>862</v>
      </c>
      <c r="D222" s="81">
        <v>5.7209819456406234E-2</v>
      </c>
      <c r="E222" s="78">
        <f t="shared" si="17"/>
        <v>9.7905113838763796E-2</v>
      </c>
      <c r="F222" s="78">
        <f t="shared" si="18"/>
        <v>9.7905110000000004E-2</v>
      </c>
      <c r="G222" s="44" t="s">
        <v>249</v>
      </c>
      <c r="H222" s="40"/>
      <c r="I222" s="40"/>
      <c r="J222" s="65">
        <f t="shared" si="15"/>
        <v>5.7209819456406234E-2</v>
      </c>
      <c r="K222" s="66">
        <f t="shared" si="16"/>
        <v>4.0695290543593769E-2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0">
        <v>863</v>
      </c>
      <c r="D223" s="81">
        <v>5.7209819456406234E-2</v>
      </c>
      <c r="E223" s="78">
        <f t="shared" si="17"/>
        <v>9.7905113838763796E-2</v>
      </c>
      <c r="F223" s="78">
        <f t="shared" si="18"/>
        <v>9.7905110000000004E-2</v>
      </c>
      <c r="G223" s="44" t="s">
        <v>249</v>
      </c>
      <c r="H223" s="40"/>
      <c r="I223" s="40"/>
      <c r="J223" s="65">
        <f t="shared" si="15"/>
        <v>5.7209819456406234E-2</v>
      </c>
      <c r="K223" s="66">
        <f t="shared" si="16"/>
        <v>4.0695290543593769E-2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0">
        <v>285</v>
      </c>
      <c r="D224" s="81">
        <v>9.7230132085766811E-3</v>
      </c>
      <c r="E224" s="78">
        <f t="shared" si="17"/>
        <v>4.5995554504834155E-2</v>
      </c>
      <c r="F224" s="78">
        <f t="shared" si="18"/>
        <v>4.5995550000000003E-2</v>
      </c>
      <c r="G224" s="44" t="s">
        <v>249</v>
      </c>
      <c r="H224" s="40"/>
      <c r="I224" s="40"/>
      <c r="J224" s="65">
        <f t="shared" si="15"/>
        <v>9.7230132085766811E-3</v>
      </c>
      <c r="K224" s="66">
        <f t="shared" si="16"/>
        <v>3.6272536791423324E-2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0">
        <v>865</v>
      </c>
      <c r="D225" s="81">
        <v>7.3707015598883461E-3</v>
      </c>
      <c r="E225" s="78">
        <f t="shared" si="17"/>
        <v>4.5995554504834155E-2</v>
      </c>
      <c r="F225" s="78">
        <f t="shared" si="18"/>
        <v>4.5995550000000003E-2</v>
      </c>
      <c r="G225" s="44" t="s">
        <v>249</v>
      </c>
      <c r="H225" s="40"/>
      <c r="I225" s="40"/>
      <c r="J225" s="65">
        <f t="shared" si="15"/>
        <v>7.3707015598883461E-3</v>
      </c>
      <c r="K225" s="66">
        <f t="shared" si="16"/>
        <v>3.8624848440111659E-2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0">
        <v>876</v>
      </c>
      <c r="D226" s="81">
        <v>0.1449022308396116</v>
      </c>
      <c r="E226" s="78">
        <f t="shared" si="17"/>
        <v>0.15574906163032146</v>
      </c>
      <c r="F226" s="78">
        <f t="shared" si="18"/>
        <v>0.15574905999999999</v>
      </c>
      <c r="G226" s="97"/>
      <c r="H226" s="40"/>
      <c r="I226" s="40"/>
      <c r="J226" s="65">
        <f t="shared" si="15"/>
        <v>0.1449022308396116</v>
      </c>
      <c r="K226" s="66">
        <f t="shared" si="16"/>
        <v>1.0846829160388399E-2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0">
        <v>880</v>
      </c>
      <c r="D227" s="81">
        <v>0.1449022308396116</v>
      </c>
      <c r="E227" s="78">
        <f t="shared" si="17"/>
        <v>0.15574906163032146</v>
      </c>
      <c r="F227" s="78">
        <f t="shared" si="18"/>
        <v>0.15574905999999999</v>
      </c>
      <c r="G227" s="97"/>
      <c r="H227" s="40"/>
      <c r="I227" s="40"/>
      <c r="J227" s="65">
        <f t="shared" si="15"/>
        <v>0.1449022308396116</v>
      </c>
      <c r="K227" s="66">
        <f t="shared" si="16"/>
        <v>1.0846829160388399E-2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0">
        <v>887</v>
      </c>
      <c r="D228" s="81">
        <v>1.2722026216063697E-2</v>
      </c>
      <c r="E228" s="78">
        <f t="shared" si="17"/>
        <v>4.5995554504834155E-2</v>
      </c>
      <c r="F228" s="78">
        <f t="shared" si="18"/>
        <v>4.5995550000000003E-2</v>
      </c>
      <c r="G228" s="44" t="s">
        <v>249</v>
      </c>
      <c r="H228" s="40"/>
      <c r="I228" s="40"/>
      <c r="J228" s="65">
        <f t="shared" si="15"/>
        <v>1.2722026216063697E-2</v>
      </c>
      <c r="K228" s="66">
        <f t="shared" si="16"/>
        <v>3.3273523783936304E-2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0">
        <v>890</v>
      </c>
      <c r="D229" s="81">
        <v>6.1992539392044972E-2</v>
      </c>
      <c r="E229" s="78">
        <f t="shared" si="17"/>
        <v>6.4570511758492807E-2</v>
      </c>
      <c r="F229" s="78">
        <f t="shared" si="18"/>
        <v>6.4570509999999998E-2</v>
      </c>
      <c r="G229" s="97"/>
      <c r="H229" s="40"/>
      <c r="I229" s="40"/>
      <c r="J229" s="65">
        <f t="shared" si="15"/>
        <v>6.1992539392044972E-2</v>
      </c>
      <c r="K229" s="66">
        <f t="shared" si="16"/>
        <v>2.5779706079550255E-3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0">
        <v>894</v>
      </c>
      <c r="D230" s="81">
        <v>4.6403822812586676E-2</v>
      </c>
      <c r="E230" s="78">
        <f t="shared" si="17"/>
        <v>5.0510324344213348E-2</v>
      </c>
      <c r="F230" s="78">
        <f t="shared" si="18"/>
        <v>5.0510319999999997E-2</v>
      </c>
      <c r="G230" s="97"/>
      <c r="H230" s="40"/>
      <c r="I230" s="40"/>
      <c r="J230" s="65">
        <f t="shared" si="15"/>
        <v>4.6403822812586676E-2</v>
      </c>
      <c r="K230" s="66">
        <f t="shared" si="16"/>
        <v>4.1064971874133216E-3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0">
        <v>895</v>
      </c>
      <c r="D231" s="81">
        <v>4.7187111733563956E-2</v>
      </c>
      <c r="E231" s="78">
        <f t="shared" si="17"/>
        <v>5.0510324344213348E-2</v>
      </c>
      <c r="F231" s="78">
        <f t="shared" si="18"/>
        <v>5.0510319999999997E-2</v>
      </c>
      <c r="G231" s="97"/>
      <c r="H231" s="40"/>
      <c r="I231" s="40"/>
      <c r="J231" s="65">
        <f t="shared" si="15"/>
        <v>4.7187111733563956E-2</v>
      </c>
      <c r="K231" s="66">
        <f t="shared" si="16"/>
        <v>3.323208266436041E-3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0">
        <v>913</v>
      </c>
      <c r="D232" s="81">
        <v>2.8303986343663583E-2</v>
      </c>
      <c r="E232" s="78">
        <f t="shared" si="17"/>
        <v>5.0510324344213348E-2</v>
      </c>
      <c r="F232" s="78">
        <f t="shared" si="18"/>
        <v>5.0510319999999997E-2</v>
      </c>
      <c r="G232" s="44" t="s">
        <v>249</v>
      </c>
      <c r="H232" s="40"/>
      <c r="I232" s="40"/>
      <c r="J232" s="65">
        <f t="shared" si="15"/>
        <v>2.8303986343663583E-2</v>
      </c>
      <c r="K232" s="66">
        <f t="shared" si="16"/>
        <v>2.2206333656336414E-2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0">
        <v>917</v>
      </c>
      <c r="D233" s="81">
        <v>2.8303986343663583E-2</v>
      </c>
      <c r="E233" s="78">
        <f t="shared" si="17"/>
        <v>5.0510324344213348E-2</v>
      </c>
      <c r="F233" s="78">
        <f t="shared" si="18"/>
        <v>5.0510319999999997E-2</v>
      </c>
      <c r="G233" s="44" t="s">
        <v>249</v>
      </c>
      <c r="H233" s="40"/>
      <c r="I233" s="40"/>
      <c r="J233" s="65">
        <f t="shared" si="15"/>
        <v>2.8303986343663583E-2</v>
      </c>
      <c r="K233" s="66">
        <f t="shared" si="16"/>
        <v>2.2206333656336414E-2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0">
        <v>927</v>
      </c>
      <c r="D234" s="81">
        <v>2.8303986343663583E-2</v>
      </c>
      <c r="E234" s="78">
        <f t="shared" si="17"/>
        <v>5.0510324344213348E-2</v>
      </c>
      <c r="F234" s="78">
        <f t="shared" si="18"/>
        <v>5.0510319999999997E-2</v>
      </c>
      <c r="G234" s="44" t="s">
        <v>249</v>
      </c>
      <c r="H234" s="40"/>
      <c r="I234" s="40"/>
      <c r="J234" s="65">
        <f t="shared" si="15"/>
        <v>2.8303986343663583E-2</v>
      </c>
      <c r="K234" s="66">
        <f t="shared" si="16"/>
        <v>2.2206333656336414E-2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0">
        <v>928</v>
      </c>
      <c r="D235" s="81">
        <v>2.8303986343663583E-2</v>
      </c>
      <c r="E235" s="78">
        <f t="shared" si="17"/>
        <v>5.0510324344213348E-2</v>
      </c>
      <c r="F235" s="78">
        <f t="shared" si="18"/>
        <v>5.0510319999999997E-2</v>
      </c>
      <c r="G235" s="44" t="s">
        <v>249</v>
      </c>
      <c r="H235" s="40"/>
      <c r="I235" s="40"/>
      <c r="J235" s="65">
        <f t="shared" si="15"/>
        <v>2.8303986343663583E-2</v>
      </c>
      <c r="K235" s="66">
        <f t="shared" si="16"/>
        <v>2.2206333656336414E-2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0">
        <v>931</v>
      </c>
      <c r="D236" s="81">
        <v>2.8303986343663583E-2</v>
      </c>
      <c r="E236" s="78">
        <f t="shared" si="17"/>
        <v>5.0510324344213348E-2</v>
      </c>
      <c r="F236" s="78">
        <f t="shared" si="18"/>
        <v>5.0510319999999997E-2</v>
      </c>
      <c r="G236" s="44" t="s">
        <v>249</v>
      </c>
      <c r="H236" s="40"/>
      <c r="I236" s="40"/>
      <c r="J236" s="65">
        <f t="shared" si="15"/>
        <v>2.8303986343663583E-2</v>
      </c>
      <c r="K236" s="66">
        <f t="shared" si="16"/>
        <v>2.2206333656336414E-2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0">
        <v>933</v>
      </c>
      <c r="D237" s="81">
        <v>2.8303986343663583E-2</v>
      </c>
      <c r="E237" s="78">
        <f t="shared" si="17"/>
        <v>5.0510324344213348E-2</v>
      </c>
      <c r="F237" s="78">
        <f t="shared" si="18"/>
        <v>5.0510319999999997E-2</v>
      </c>
      <c r="G237" s="44" t="s">
        <v>249</v>
      </c>
      <c r="H237" s="40"/>
      <c r="I237" s="40"/>
      <c r="J237" s="65">
        <f t="shared" si="15"/>
        <v>2.8303986343663583E-2</v>
      </c>
      <c r="K237" s="66">
        <f t="shared" si="16"/>
        <v>2.2206333656336414E-2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0">
        <v>942</v>
      </c>
      <c r="D238" s="81">
        <v>2.8303986343663583E-2</v>
      </c>
      <c r="E238" s="78">
        <f t="shared" si="17"/>
        <v>5.0510324344213348E-2</v>
      </c>
      <c r="F238" s="78">
        <f t="shared" si="18"/>
        <v>5.0510319999999997E-2</v>
      </c>
      <c r="G238" s="44" t="s">
        <v>249</v>
      </c>
      <c r="H238" s="40"/>
      <c r="I238" s="40"/>
      <c r="J238" s="65">
        <f t="shared" si="15"/>
        <v>2.8303986343663583E-2</v>
      </c>
      <c r="K238" s="66">
        <f t="shared" si="16"/>
        <v>2.2206333656336414E-2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0">
        <v>953</v>
      </c>
      <c r="D239" s="81">
        <v>2.8303986343663583E-2</v>
      </c>
      <c r="E239" s="78">
        <f t="shared" si="17"/>
        <v>5.0510324344213348E-2</v>
      </c>
      <c r="F239" s="78">
        <f t="shared" si="18"/>
        <v>5.0510319999999997E-2</v>
      </c>
      <c r="G239" s="44" t="s">
        <v>249</v>
      </c>
      <c r="H239" s="40"/>
      <c r="I239" s="40"/>
      <c r="J239" s="65">
        <f t="shared" si="15"/>
        <v>2.8303986343663583E-2</v>
      </c>
      <c r="K239" s="66">
        <f t="shared" si="16"/>
        <v>2.2206333656336414E-2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0">
        <v>954</v>
      </c>
      <c r="D240" s="81">
        <v>2.8303986343663583E-2</v>
      </c>
      <c r="E240" s="78">
        <f t="shared" si="17"/>
        <v>5.0510324344213348E-2</v>
      </c>
      <c r="F240" s="78">
        <f t="shared" si="18"/>
        <v>5.0510319999999997E-2</v>
      </c>
      <c r="G240" s="44" t="s">
        <v>249</v>
      </c>
      <c r="H240" s="40"/>
      <c r="I240" s="40"/>
      <c r="J240" s="65">
        <f t="shared" si="15"/>
        <v>2.8303986343663583E-2</v>
      </c>
      <c r="K240" s="66">
        <f t="shared" si="16"/>
        <v>2.2206333656336414E-2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0">
        <v>956</v>
      </c>
      <c r="D241" s="81">
        <v>7.3707015598883461E-3</v>
      </c>
      <c r="E241" s="78">
        <f t="shared" si="17"/>
        <v>4.5995554504834155E-2</v>
      </c>
      <c r="F241" s="78">
        <f t="shared" si="18"/>
        <v>4.5995550000000003E-2</v>
      </c>
      <c r="G241" s="44" t="s">
        <v>249</v>
      </c>
      <c r="H241" s="40"/>
      <c r="I241" s="40"/>
      <c r="J241" s="65">
        <f t="shared" si="15"/>
        <v>7.3707015598883461E-3</v>
      </c>
      <c r="K241" s="66">
        <f t="shared" si="16"/>
        <v>3.8624848440111659E-2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0">
        <v>280</v>
      </c>
      <c r="D242" s="81">
        <v>5.2430126091280839E-3</v>
      </c>
      <c r="E242" s="78">
        <f t="shared" si="17"/>
        <v>4.5995554504834155E-2</v>
      </c>
      <c r="F242" s="78">
        <f t="shared" si="18"/>
        <v>4.5995550000000003E-2</v>
      </c>
      <c r="G242" s="44" t="s">
        <v>249</v>
      </c>
      <c r="H242" s="40"/>
      <c r="I242" s="40"/>
      <c r="J242" s="65">
        <f t="shared" si="15"/>
        <v>5.2430126091280839E-3</v>
      </c>
      <c r="K242" s="66">
        <f t="shared" si="16"/>
        <v>4.0752537390871917E-2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0">
        <v>992</v>
      </c>
      <c r="D243" s="81">
        <v>4.7187111733563956E-2</v>
      </c>
      <c r="E243" s="78">
        <f t="shared" si="17"/>
        <v>5.0510324344213348E-2</v>
      </c>
      <c r="F243" s="78">
        <f t="shared" si="18"/>
        <v>5.0510319999999997E-2</v>
      </c>
      <c r="G243" s="97"/>
      <c r="H243" s="40"/>
      <c r="I243" s="40"/>
      <c r="J243" s="65">
        <f t="shared" si="15"/>
        <v>4.7187111733563956E-2</v>
      </c>
      <c r="K243" s="66">
        <f t="shared" si="16"/>
        <v>3.323208266436041E-3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0">
        <v>993</v>
      </c>
      <c r="D244" s="81">
        <v>9.9506653235057439E-3</v>
      </c>
      <c r="E244" s="78">
        <f t="shared" si="17"/>
        <v>4.5995554504834155E-2</v>
      </c>
      <c r="F244" s="78">
        <f t="shared" si="18"/>
        <v>4.5995550000000003E-2</v>
      </c>
      <c r="G244" s="44" t="s">
        <v>249</v>
      </c>
      <c r="H244" s="40"/>
      <c r="I244" s="40"/>
      <c r="J244" s="65">
        <f t="shared" si="15"/>
        <v>9.9506653235057439E-3</v>
      </c>
      <c r="K244" s="66">
        <f t="shared" si="16"/>
        <v>3.6044884676494263E-2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0">
        <v>1184</v>
      </c>
      <c r="D245" s="81">
        <v>8.5430874796831834E-3</v>
      </c>
      <c r="E245" s="78">
        <f t="shared" si="17"/>
        <v>4.5995554504834155E-2</v>
      </c>
      <c r="F245" s="78">
        <f t="shared" si="18"/>
        <v>4.5995550000000003E-2</v>
      </c>
      <c r="G245" s="44" t="s">
        <v>249</v>
      </c>
      <c r="H245" s="40"/>
      <c r="I245" s="40"/>
      <c r="J245" s="65">
        <f t="shared" si="15"/>
        <v>8.5430874796831834E-3</v>
      </c>
      <c r="K245" s="66">
        <f t="shared" si="16"/>
        <v>3.7452462520316823E-2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0">
        <v>364</v>
      </c>
      <c r="D246" s="81">
        <v>1.4134718768668293E-2</v>
      </c>
      <c r="E246" s="78">
        <f t="shared" si="17"/>
        <v>4.5995554504834155E-2</v>
      </c>
      <c r="F246" s="78">
        <f t="shared" si="18"/>
        <v>4.5995550000000003E-2</v>
      </c>
      <c r="G246" s="44" t="s">
        <v>249</v>
      </c>
      <c r="H246" s="40"/>
      <c r="I246" s="40"/>
      <c r="J246" s="65">
        <f t="shared" si="15"/>
        <v>1.4134718768668293E-2</v>
      </c>
      <c r="K246" s="66">
        <f t="shared" si="16"/>
        <v>3.186083123133171E-2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0">
        <v>297</v>
      </c>
      <c r="D247" s="82">
        <v>6.3503508129204213E-3</v>
      </c>
      <c r="E247" s="78">
        <f t="shared" si="17"/>
        <v>4.5995554504834155E-2</v>
      </c>
      <c r="F247" s="78">
        <f t="shared" si="18"/>
        <v>4.5995550000000003E-2</v>
      </c>
      <c r="G247" s="44" t="s">
        <v>249</v>
      </c>
      <c r="H247" s="40"/>
      <c r="I247" s="40"/>
      <c r="J247" s="65">
        <f t="shared" si="15"/>
        <v>6.3503508129204213E-3</v>
      </c>
      <c r="K247" s="66">
        <f t="shared" si="16"/>
        <v>3.964519918707958E-2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0">
        <v>994</v>
      </c>
      <c r="D248" s="81">
        <v>5.7209819456406234E-2</v>
      </c>
      <c r="E248" s="78">
        <f t="shared" si="17"/>
        <v>6.4570511758492807E-2</v>
      </c>
      <c r="F248" s="78">
        <f t="shared" si="18"/>
        <v>6.4570509999999998E-2</v>
      </c>
      <c r="G248" s="97"/>
      <c r="H248" s="40"/>
      <c r="I248" s="40"/>
      <c r="J248" s="65">
        <f t="shared" si="15"/>
        <v>5.7209819456406234E-2</v>
      </c>
      <c r="K248" s="66">
        <f t="shared" si="16"/>
        <v>7.3606905435937633E-3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0">
        <v>999</v>
      </c>
      <c r="D249" s="81">
        <v>4.7187111733563956E-2</v>
      </c>
      <c r="E249" s="78">
        <f t="shared" si="17"/>
        <v>5.0510324344213348E-2</v>
      </c>
      <c r="F249" s="78">
        <f t="shared" si="18"/>
        <v>5.0510319999999997E-2</v>
      </c>
      <c r="G249" s="97"/>
      <c r="H249" s="40"/>
      <c r="I249" s="40"/>
      <c r="J249" s="65">
        <f t="shared" si="15"/>
        <v>4.7187111733563956E-2</v>
      </c>
      <c r="K249" s="66">
        <f t="shared" si="16"/>
        <v>3.323208266436041E-3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0">
        <v>1000</v>
      </c>
      <c r="D250" s="81">
        <v>4.7187111733563956E-2</v>
      </c>
      <c r="E250" s="78">
        <f t="shared" si="17"/>
        <v>5.0510324344213348E-2</v>
      </c>
      <c r="F250" s="78">
        <f t="shared" si="18"/>
        <v>5.0510319999999997E-2</v>
      </c>
      <c r="G250" s="97"/>
      <c r="H250" s="40"/>
      <c r="I250" s="40"/>
      <c r="J250" s="65">
        <f t="shared" si="15"/>
        <v>4.7187111733563956E-2</v>
      </c>
      <c r="K250" s="66">
        <f t="shared" si="16"/>
        <v>3.323208266436041E-3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0">
        <v>1002</v>
      </c>
      <c r="D251" s="81">
        <v>9.632874579634387E-3</v>
      </c>
      <c r="E251" s="78">
        <f t="shared" si="17"/>
        <v>4.5995554504834155E-2</v>
      </c>
      <c r="F251" s="78">
        <f t="shared" si="18"/>
        <v>4.5995550000000003E-2</v>
      </c>
      <c r="G251" s="44" t="s">
        <v>249</v>
      </c>
      <c r="H251" s="40"/>
      <c r="I251" s="40"/>
      <c r="J251" s="65">
        <f t="shared" si="15"/>
        <v>9.632874579634387E-3</v>
      </c>
      <c r="K251" s="66">
        <f t="shared" si="16"/>
        <v>3.6362675420365614E-2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0">
        <v>1009</v>
      </c>
      <c r="D252" s="81">
        <v>2.1423609785115105E-2</v>
      </c>
      <c r="E252" s="78">
        <f t="shared" si="17"/>
        <v>4.5995554504834155E-2</v>
      </c>
      <c r="F252" s="78">
        <f t="shared" si="18"/>
        <v>4.5995550000000003E-2</v>
      </c>
      <c r="G252" s="44" t="s">
        <v>249</v>
      </c>
      <c r="H252" s="40"/>
      <c r="I252" s="40"/>
      <c r="J252" s="65">
        <f t="shared" si="15"/>
        <v>2.1423609785115105E-2</v>
      </c>
      <c r="K252" s="66">
        <f t="shared" si="16"/>
        <v>2.4571940214884899E-2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0">
        <v>1010</v>
      </c>
      <c r="D253" s="81">
        <v>2.6390589575972314E-2</v>
      </c>
      <c r="E253" s="78">
        <f t="shared" si="17"/>
        <v>5.0510324344213348E-2</v>
      </c>
      <c r="F253" s="78">
        <f t="shared" si="18"/>
        <v>5.0510319999999997E-2</v>
      </c>
      <c r="G253" s="44" t="s">
        <v>249</v>
      </c>
      <c r="H253" s="40"/>
      <c r="I253" s="40"/>
      <c r="J253" s="65">
        <f t="shared" si="15"/>
        <v>2.6390589575972314E-2</v>
      </c>
      <c r="K253" s="66">
        <f t="shared" si="16"/>
        <v>2.4119730424027683E-2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0">
        <v>1011</v>
      </c>
      <c r="D254" s="81">
        <v>2.6390589575972314E-2</v>
      </c>
      <c r="E254" s="78">
        <f t="shared" si="17"/>
        <v>5.0510324344213348E-2</v>
      </c>
      <c r="F254" s="78">
        <f t="shared" si="18"/>
        <v>5.0510319999999997E-2</v>
      </c>
      <c r="G254" s="44" t="s">
        <v>249</v>
      </c>
      <c r="H254" s="40"/>
      <c r="I254" s="40"/>
      <c r="J254" s="65">
        <f t="shared" si="15"/>
        <v>2.6390589575972314E-2</v>
      </c>
      <c r="K254" s="66">
        <f t="shared" si="16"/>
        <v>2.4119730424027683E-2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0">
        <v>1012</v>
      </c>
      <c r="D255" s="81">
        <v>9.632874579634387E-3</v>
      </c>
      <c r="E255" s="78">
        <f t="shared" si="17"/>
        <v>4.5995554504834155E-2</v>
      </c>
      <c r="F255" s="79">
        <f t="shared" si="18"/>
        <v>4.5995550000000003E-2</v>
      </c>
      <c r="G255" s="44" t="s">
        <v>249</v>
      </c>
      <c r="H255" s="40"/>
      <c r="I255" s="40"/>
      <c r="J255" s="65">
        <f t="shared" si="15"/>
        <v>9.632874579634387E-3</v>
      </c>
      <c r="K255" s="66">
        <f t="shared" si="16"/>
        <v>3.6362675420365614E-2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0">
        <v>1013</v>
      </c>
      <c r="D256" s="81">
        <v>9.632874579634387E-3</v>
      </c>
      <c r="E256" s="78">
        <f t="shared" si="17"/>
        <v>4.5995554504834155E-2</v>
      </c>
      <c r="F256" s="78">
        <f t="shared" si="18"/>
        <v>4.5995550000000003E-2</v>
      </c>
      <c r="G256" s="44" t="s">
        <v>249</v>
      </c>
      <c r="H256" s="40"/>
      <c r="I256" s="40"/>
      <c r="J256" s="65">
        <f t="shared" si="15"/>
        <v>9.632874579634387E-3</v>
      </c>
      <c r="K256" s="66">
        <f t="shared" si="16"/>
        <v>3.6362675420365614E-2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0">
        <v>984</v>
      </c>
      <c r="D257" s="81">
        <v>1.4134718768668293E-2</v>
      </c>
      <c r="E257" s="78">
        <f t="shared" si="17"/>
        <v>4.5995554504834155E-2</v>
      </c>
      <c r="F257" s="78">
        <f t="shared" si="18"/>
        <v>4.5995550000000003E-2</v>
      </c>
      <c r="G257" s="44" t="s">
        <v>249</v>
      </c>
      <c r="H257" s="40"/>
      <c r="I257" s="40"/>
      <c r="J257" s="65">
        <f t="shared" ref="J257:J320" si="19">+D257</f>
        <v>1.4134718768668293E-2</v>
      </c>
      <c r="K257" s="66">
        <f t="shared" ref="K257:K320" si="20">F257-J257</f>
        <v>3.186083123133171E-2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0">
        <v>595</v>
      </c>
      <c r="D258" s="81">
        <v>1.7331727760718844E-2</v>
      </c>
      <c r="E258" s="78">
        <f t="shared" si="17"/>
        <v>4.5995554504834155E-2</v>
      </c>
      <c r="F258" s="78">
        <f t="shared" si="18"/>
        <v>4.5995550000000003E-2</v>
      </c>
      <c r="G258" s="44" t="s">
        <v>249</v>
      </c>
      <c r="H258" s="40"/>
      <c r="I258" s="40"/>
      <c r="J258" s="65">
        <f t="shared" si="19"/>
        <v>1.7331727760718844E-2</v>
      </c>
      <c r="K258" s="66">
        <f t="shared" si="20"/>
        <v>2.8663822239281159E-2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0">
        <v>1045</v>
      </c>
      <c r="D259" s="81">
        <v>1.0847082684681533E-2</v>
      </c>
      <c r="E259" s="78">
        <f t="shared" ref="E259:E322" si="21">IF(AND(G259="X",D259&lt;$N$17),VLOOKUP(D259,$N$7:$Q$51,4,1),IF(D259&lt;$N$17,VLOOKUP(D259,$N$7:$P$51,3,1),IF(G259="X",VLOOKUP(D259,$N$7:$R$51,4,1),VLOOKUP(D259,$N$7:$R$51,3,1))))</f>
        <v>4.5995554504834155E-2</v>
      </c>
      <c r="F259" s="78">
        <f t="shared" ref="F259:F322" si="22">ROUND(E259,8)</f>
        <v>4.5995550000000003E-2</v>
      </c>
      <c r="G259" s="44" t="s">
        <v>249</v>
      </c>
      <c r="H259" s="40"/>
      <c r="I259" s="40"/>
      <c r="J259" s="65">
        <f t="shared" si="19"/>
        <v>1.0847082684681533E-2</v>
      </c>
      <c r="K259" s="66">
        <f t="shared" si="20"/>
        <v>3.5148467315318468E-2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0">
        <v>396</v>
      </c>
      <c r="D260" s="81">
        <v>6.4282335846296175E-3</v>
      </c>
      <c r="E260" s="78">
        <f t="shared" si="21"/>
        <v>4.5995554504834155E-2</v>
      </c>
      <c r="F260" s="78">
        <f t="shared" si="22"/>
        <v>4.5995550000000003E-2</v>
      </c>
      <c r="G260" s="44" t="s">
        <v>249</v>
      </c>
      <c r="H260" s="40"/>
      <c r="I260" s="40"/>
      <c r="J260" s="65">
        <f t="shared" si="19"/>
        <v>6.4282335846296175E-3</v>
      </c>
      <c r="K260" s="66">
        <f t="shared" si="20"/>
        <v>3.9567316415370382E-2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0">
        <v>1046</v>
      </c>
      <c r="D261" s="81">
        <v>0.169125078329984</v>
      </c>
      <c r="E261" s="78">
        <f t="shared" si="21"/>
        <v>0.17997190912069386</v>
      </c>
      <c r="F261" s="78">
        <f t="shared" si="22"/>
        <v>0.17997191000000001</v>
      </c>
      <c r="G261" s="44"/>
      <c r="H261" s="40"/>
      <c r="I261" s="40"/>
      <c r="J261" s="65">
        <f t="shared" si="19"/>
        <v>0.169125078329984</v>
      </c>
      <c r="K261" s="66">
        <f t="shared" si="20"/>
        <v>1.0846831670016016E-2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0">
        <v>40</v>
      </c>
      <c r="D262" s="81">
        <v>0.10487020033604032</v>
      </c>
      <c r="E262" s="78">
        <f t="shared" si="21"/>
        <v>0.11918432748590493</v>
      </c>
      <c r="F262" s="78">
        <f t="shared" si="22"/>
        <v>0.11918433</v>
      </c>
      <c r="G262" s="97"/>
      <c r="H262" s="40"/>
      <c r="I262" s="40"/>
      <c r="J262" s="65">
        <f t="shared" si="19"/>
        <v>0.10487020033604032</v>
      </c>
      <c r="K262" s="66">
        <f t="shared" si="20"/>
        <v>1.4314129663959688E-2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0">
        <v>1049</v>
      </c>
      <c r="D263" s="81">
        <v>3.2311439465058017E-2</v>
      </c>
      <c r="E263" s="78">
        <f t="shared" si="21"/>
        <v>5.0510324344213348E-2</v>
      </c>
      <c r="F263" s="78">
        <f t="shared" si="22"/>
        <v>5.0510319999999997E-2</v>
      </c>
      <c r="G263" s="44" t="s">
        <v>249</v>
      </c>
      <c r="H263" s="40"/>
      <c r="I263" s="40"/>
      <c r="J263" s="65">
        <f t="shared" si="19"/>
        <v>3.2311439465058017E-2</v>
      </c>
      <c r="K263" s="66">
        <f t="shared" si="20"/>
        <v>1.819888053494198E-2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0">
        <v>1053</v>
      </c>
      <c r="D264" s="81">
        <v>0.10669206258532651</v>
      </c>
      <c r="E264" s="78">
        <f t="shared" si="21"/>
        <v>0.11918432748590493</v>
      </c>
      <c r="F264" s="78">
        <f t="shared" si="22"/>
        <v>0.11918433</v>
      </c>
      <c r="G264" s="97"/>
      <c r="H264" s="40"/>
      <c r="I264" s="40"/>
      <c r="J264" s="65">
        <f t="shared" si="19"/>
        <v>0.10669206258532651</v>
      </c>
      <c r="K264" s="66">
        <f t="shared" si="20"/>
        <v>1.2492267414673491E-2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0">
        <v>1062</v>
      </c>
      <c r="D265" s="81">
        <v>4.7187111733563956E-2</v>
      </c>
      <c r="E265" s="78">
        <f t="shared" si="21"/>
        <v>5.0510324344213348E-2</v>
      </c>
      <c r="F265" s="78">
        <f t="shared" si="22"/>
        <v>5.0510319999999997E-2</v>
      </c>
      <c r="G265" s="97"/>
      <c r="H265" s="40"/>
      <c r="I265" s="40"/>
      <c r="J265" s="65">
        <f t="shared" si="19"/>
        <v>4.7187111733563956E-2</v>
      </c>
      <c r="K265" s="66">
        <f t="shared" si="20"/>
        <v>3.323208266436041E-3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0">
        <v>1071</v>
      </c>
      <c r="D266" s="81">
        <v>4.7763968207978026E-3</v>
      </c>
      <c r="E266" s="78">
        <f t="shared" si="21"/>
        <v>2.1562850369516204E-2</v>
      </c>
      <c r="F266" s="78">
        <f t="shared" si="22"/>
        <v>2.1562850000000001E-2</v>
      </c>
      <c r="G266" s="44"/>
      <c r="H266" s="40"/>
      <c r="I266" s="40"/>
      <c r="J266" s="65">
        <f t="shared" si="19"/>
        <v>4.7763968207978026E-3</v>
      </c>
      <c r="K266" s="66">
        <f t="shared" si="20"/>
        <v>1.6786453179202198E-2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0">
        <v>582</v>
      </c>
      <c r="D267" s="81">
        <v>2.4247216271040824E-2</v>
      </c>
      <c r="E267" s="78">
        <f t="shared" si="21"/>
        <v>5.0510324344213348E-2</v>
      </c>
      <c r="F267" s="78">
        <f t="shared" si="22"/>
        <v>5.0510319999999997E-2</v>
      </c>
      <c r="G267" s="44" t="s">
        <v>249</v>
      </c>
      <c r="H267" s="40"/>
      <c r="I267" s="40"/>
      <c r="J267" s="65">
        <f t="shared" si="19"/>
        <v>2.4247216271040824E-2</v>
      </c>
      <c r="K267" s="66">
        <f t="shared" si="20"/>
        <v>2.6263103728959174E-2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0">
        <v>1195</v>
      </c>
      <c r="D268" s="81">
        <v>1.4118061009123814E-2</v>
      </c>
      <c r="E268" s="78">
        <f t="shared" si="21"/>
        <v>4.5995554504834155E-2</v>
      </c>
      <c r="F268" s="78">
        <f t="shared" si="22"/>
        <v>4.5995550000000003E-2</v>
      </c>
      <c r="G268" s="44" t="s">
        <v>249</v>
      </c>
      <c r="H268" s="40"/>
      <c r="I268" s="40"/>
      <c r="J268" s="65">
        <f t="shared" si="19"/>
        <v>1.4118061009123814E-2</v>
      </c>
      <c r="K268" s="66">
        <f t="shared" si="20"/>
        <v>3.1877488990876189E-2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0">
        <v>741</v>
      </c>
      <c r="D269" s="81">
        <v>8.2493683742765472E-3</v>
      </c>
      <c r="E269" s="78">
        <f t="shared" si="21"/>
        <v>4.5995554504834155E-2</v>
      </c>
      <c r="F269" s="78">
        <f t="shared" si="22"/>
        <v>4.5995550000000003E-2</v>
      </c>
      <c r="G269" s="44" t="s">
        <v>249</v>
      </c>
      <c r="H269" s="40"/>
      <c r="I269" s="40"/>
      <c r="J269" s="65">
        <f t="shared" si="19"/>
        <v>8.2493683742765472E-3</v>
      </c>
      <c r="K269" s="66">
        <f t="shared" si="20"/>
        <v>3.7746181625723456E-2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0">
        <v>896</v>
      </c>
      <c r="D270" s="81">
        <v>2.0409164865757997E-2</v>
      </c>
      <c r="E270" s="78">
        <f t="shared" si="21"/>
        <v>4.5995554504834155E-2</v>
      </c>
      <c r="F270" s="78">
        <f t="shared" si="22"/>
        <v>4.5995550000000003E-2</v>
      </c>
      <c r="G270" s="44" t="s">
        <v>249</v>
      </c>
      <c r="H270" s="40"/>
      <c r="I270" s="40"/>
      <c r="J270" s="65">
        <f t="shared" si="19"/>
        <v>2.0409164865757997E-2</v>
      </c>
      <c r="K270" s="66">
        <f t="shared" si="20"/>
        <v>2.5586385134242006E-2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0">
        <v>879</v>
      </c>
      <c r="D271" s="81">
        <v>1.5270003920060891E-2</v>
      </c>
      <c r="E271" s="78">
        <f t="shared" si="21"/>
        <v>4.5995554504834155E-2</v>
      </c>
      <c r="F271" s="78">
        <f t="shared" si="22"/>
        <v>4.5995550000000003E-2</v>
      </c>
      <c r="G271" s="44" t="s">
        <v>249</v>
      </c>
      <c r="H271" s="40"/>
      <c r="I271" s="40"/>
      <c r="J271" s="65">
        <f t="shared" si="19"/>
        <v>1.5270003920060891E-2</v>
      </c>
      <c r="K271" s="66">
        <f t="shared" si="20"/>
        <v>3.072554607993911E-2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0">
        <v>939</v>
      </c>
      <c r="D272" s="81">
        <v>3.8790728283309706E-2</v>
      </c>
      <c r="E272" s="78">
        <f t="shared" si="21"/>
        <v>5.0510324344213348E-2</v>
      </c>
      <c r="F272" s="78">
        <f t="shared" si="22"/>
        <v>5.0510319999999997E-2</v>
      </c>
      <c r="G272" s="44" t="s">
        <v>249</v>
      </c>
      <c r="H272" s="40"/>
      <c r="I272" s="40"/>
      <c r="J272" s="65">
        <f t="shared" si="19"/>
        <v>3.8790728283309706E-2</v>
      </c>
      <c r="K272" s="66">
        <f t="shared" si="20"/>
        <v>1.1719591716690292E-2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0">
        <v>946</v>
      </c>
      <c r="D273" s="81">
        <v>1.5654457292794122E-2</v>
      </c>
      <c r="E273" s="78">
        <f t="shared" si="21"/>
        <v>4.5995554504834155E-2</v>
      </c>
      <c r="F273" s="78">
        <f t="shared" si="22"/>
        <v>4.5995550000000003E-2</v>
      </c>
      <c r="G273" s="44" t="s">
        <v>249</v>
      </c>
      <c r="H273" s="40"/>
      <c r="I273" s="40"/>
      <c r="J273" s="65">
        <f t="shared" si="19"/>
        <v>1.5654457292794122E-2</v>
      </c>
      <c r="K273" s="66">
        <f t="shared" si="20"/>
        <v>3.0341092707205881E-2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0">
        <v>957</v>
      </c>
      <c r="D274" s="81">
        <v>1.2030142134863246E-2</v>
      </c>
      <c r="E274" s="78">
        <f t="shared" si="21"/>
        <v>4.5995554504834155E-2</v>
      </c>
      <c r="F274" s="78">
        <f t="shared" si="22"/>
        <v>4.5995550000000003E-2</v>
      </c>
      <c r="G274" s="44" t="s">
        <v>249</v>
      </c>
      <c r="H274" s="40"/>
      <c r="I274" s="40"/>
      <c r="J274" s="65">
        <f t="shared" si="19"/>
        <v>1.2030142134863246E-2</v>
      </c>
      <c r="K274" s="66">
        <f t="shared" si="20"/>
        <v>3.3965407865136757E-2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0">
        <v>1031</v>
      </c>
      <c r="D275" s="81">
        <v>9.1777489791181471E-3</v>
      </c>
      <c r="E275" s="78">
        <f t="shared" si="21"/>
        <v>4.5995554504834155E-2</v>
      </c>
      <c r="F275" s="78">
        <f t="shared" si="22"/>
        <v>4.5995550000000003E-2</v>
      </c>
      <c r="G275" s="44" t="s">
        <v>249</v>
      </c>
      <c r="H275" s="40"/>
      <c r="I275" s="40"/>
      <c r="J275" s="65">
        <f t="shared" si="19"/>
        <v>9.1777489791181471E-3</v>
      </c>
      <c r="K275" s="66">
        <f t="shared" si="20"/>
        <v>3.6817801020881856E-2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0">
        <v>1032</v>
      </c>
      <c r="D276" s="81">
        <v>5.1869100519135306E-2</v>
      </c>
      <c r="E276" s="78">
        <f t="shared" si="21"/>
        <v>5.5555348576085552E-2</v>
      </c>
      <c r="F276" s="78">
        <f t="shared" si="22"/>
        <v>5.5555350000000003E-2</v>
      </c>
      <c r="G276" s="44"/>
      <c r="H276" s="40"/>
      <c r="I276" s="40"/>
      <c r="J276" s="65">
        <f t="shared" si="19"/>
        <v>5.1869100519135306E-2</v>
      </c>
      <c r="K276" s="66">
        <f t="shared" si="20"/>
        <v>3.6862494808646978E-3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0">
        <v>1033</v>
      </c>
      <c r="D277" s="81">
        <v>0.22345153019400429</v>
      </c>
      <c r="E277" s="78">
        <f t="shared" si="21"/>
        <v>0.23429836098471415</v>
      </c>
      <c r="F277" s="78">
        <f t="shared" si="22"/>
        <v>0.23429836000000001</v>
      </c>
      <c r="G277" s="44"/>
      <c r="H277" s="40"/>
      <c r="I277" s="40"/>
      <c r="J277" s="65">
        <f t="shared" si="19"/>
        <v>0.22345153019400429</v>
      </c>
      <c r="K277" s="66">
        <f t="shared" si="20"/>
        <v>1.0846829805995717E-2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0">
        <v>1035</v>
      </c>
      <c r="D278" s="81">
        <v>0.25756292349461579</v>
      </c>
      <c r="E278" s="78">
        <f t="shared" si="21"/>
        <v>0.26840975428532565</v>
      </c>
      <c r="F278" s="78">
        <f t="shared" si="22"/>
        <v>0.26840975</v>
      </c>
      <c r="G278" s="44"/>
      <c r="H278" s="40"/>
      <c r="I278" s="40"/>
      <c r="J278" s="65">
        <f t="shared" si="19"/>
        <v>0.25756292349461579</v>
      </c>
      <c r="K278" s="66">
        <f t="shared" si="20"/>
        <v>1.0846826505384211E-2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0">
        <v>1037</v>
      </c>
      <c r="D279" s="81">
        <v>0.30246462695436499</v>
      </c>
      <c r="E279" s="78">
        <f t="shared" si="21"/>
        <v>0.31331145774507485</v>
      </c>
      <c r="F279" s="78">
        <f t="shared" si="22"/>
        <v>0.31331145999999999</v>
      </c>
      <c r="G279" s="44"/>
      <c r="H279" s="40"/>
      <c r="I279" s="40"/>
      <c r="J279" s="65">
        <f t="shared" si="19"/>
        <v>0.30246462695436499</v>
      </c>
      <c r="K279" s="66">
        <f t="shared" si="20"/>
        <v>1.0846833045634996E-2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0">
        <v>1038</v>
      </c>
      <c r="D280" s="81">
        <v>7.0519435092838534E-2</v>
      </c>
      <c r="E280" s="78">
        <f t="shared" si="21"/>
        <v>7.9155805557262246E-2</v>
      </c>
      <c r="F280" s="78">
        <f t="shared" si="22"/>
        <v>7.9155809999999993E-2</v>
      </c>
      <c r="G280" s="44"/>
      <c r="H280" s="40"/>
      <c r="I280" s="40"/>
      <c r="J280" s="65">
        <f t="shared" si="19"/>
        <v>7.0519435092838534E-2</v>
      </c>
      <c r="K280" s="66">
        <f t="shared" si="20"/>
        <v>8.6363749071614593E-3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0">
        <v>1039</v>
      </c>
      <c r="D281" s="81">
        <v>0.10296546450188127</v>
      </c>
      <c r="E281" s="78">
        <f t="shared" si="21"/>
        <v>0.10483982559945144</v>
      </c>
      <c r="F281" s="78">
        <f t="shared" si="22"/>
        <v>0.10483982999999999</v>
      </c>
      <c r="G281" s="44"/>
      <c r="H281" s="40"/>
      <c r="I281" s="40"/>
      <c r="J281" s="65">
        <f t="shared" si="19"/>
        <v>0.10296546450188127</v>
      </c>
      <c r="K281" s="66">
        <f t="shared" si="20"/>
        <v>1.8743654981187297E-3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0">
        <v>1040</v>
      </c>
      <c r="D282" s="81">
        <v>1.0045380021504728E-2</v>
      </c>
      <c r="E282" s="78">
        <f t="shared" si="21"/>
        <v>4.5995554504834155E-2</v>
      </c>
      <c r="F282" s="78">
        <f t="shared" si="22"/>
        <v>4.5995550000000003E-2</v>
      </c>
      <c r="G282" s="44" t="s">
        <v>249</v>
      </c>
      <c r="H282" s="40"/>
      <c r="I282" s="40"/>
      <c r="J282" s="65">
        <f t="shared" si="19"/>
        <v>1.0045380021504728E-2</v>
      </c>
      <c r="K282" s="66">
        <f t="shared" si="20"/>
        <v>3.5950169978495275E-2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0">
        <v>1042</v>
      </c>
      <c r="D283" s="81">
        <v>6.4282335846296175E-3</v>
      </c>
      <c r="E283" s="78">
        <f t="shared" si="21"/>
        <v>4.5995554504834155E-2</v>
      </c>
      <c r="F283" s="78">
        <f t="shared" si="22"/>
        <v>4.5995550000000003E-2</v>
      </c>
      <c r="G283" s="44" t="s">
        <v>249</v>
      </c>
      <c r="H283" s="40"/>
      <c r="I283" s="40"/>
      <c r="J283" s="65">
        <f t="shared" si="19"/>
        <v>6.4282335846296175E-3</v>
      </c>
      <c r="K283" s="66">
        <f t="shared" si="20"/>
        <v>3.9567316415370382E-2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0">
        <v>1043</v>
      </c>
      <c r="D284" s="81">
        <v>6.4282335846296175E-3</v>
      </c>
      <c r="E284" s="78">
        <f t="shared" si="21"/>
        <v>4.5995554504834155E-2</v>
      </c>
      <c r="F284" s="78">
        <f t="shared" si="22"/>
        <v>4.5995550000000003E-2</v>
      </c>
      <c r="G284" s="44" t="s">
        <v>249</v>
      </c>
      <c r="H284" s="40"/>
      <c r="I284" s="40"/>
      <c r="J284" s="65">
        <f t="shared" si="19"/>
        <v>6.4282335846296175E-3</v>
      </c>
      <c r="K284" s="66">
        <f t="shared" si="20"/>
        <v>3.9567316415370382E-2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0">
        <v>877</v>
      </c>
      <c r="D285" s="81">
        <v>1.0847082684681533E-2</v>
      </c>
      <c r="E285" s="78">
        <f t="shared" si="21"/>
        <v>4.5995554504834155E-2</v>
      </c>
      <c r="F285" s="78">
        <f t="shared" si="22"/>
        <v>4.5995550000000003E-2</v>
      </c>
      <c r="G285" s="44" t="s">
        <v>249</v>
      </c>
      <c r="H285" s="40"/>
      <c r="I285" s="40"/>
      <c r="J285" s="65">
        <f t="shared" si="19"/>
        <v>1.0847082684681533E-2</v>
      </c>
      <c r="K285" s="66">
        <f t="shared" si="20"/>
        <v>3.5148467315318468E-2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0">
        <v>1299</v>
      </c>
      <c r="D286" s="82">
        <v>4.7187111733563956E-2</v>
      </c>
      <c r="E286" s="78">
        <f t="shared" si="21"/>
        <v>5.0510324344213348E-2</v>
      </c>
      <c r="F286" s="78">
        <f t="shared" si="22"/>
        <v>5.0510319999999997E-2</v>
      </c>
      <c r="G286" s="97"/>
      <c r="H286" s="40"/>
      <c r="I286" s="40"/>
      <c r="J286" s="65">
        <f t="shared" si="19"/>
        <v>4.7187111733563956E-2</v>
      </c>
      <c r="K286" s="66">
        <f t="shared" si="20"/>
        <v>3.323208266436041E-3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0">
        <v>1301</v>
      </c>
      <c r="D287" s="82">
        <v>4.7187111733563956E-2</v>
      </c>
      <c r="E287" s="78">
        <f t="shared" si="21"/>
        <v>5.0510324344213348E-2</v>
      </c>
      <c r="F287" s="78">
        <f t="shared" si="22"/>
        <v>5.0510319999999997E-2</v>
      </c>
      <c r="G287" s="44"/>
      <c r="H287" s="40"/>
      <c r="I287" s="40"/>
      <c r="J287" s="65">
        <f t="shared" si="19"/>
        <v>4.7187111733563956E-2</v>
      </c>
      <c r="K287" s="66">
        <f t="shared" si="20"/>
        <v>3.323208266436041E-3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0">
        <v>1302</v>
      </c>
      <c r="D288" s="82">
        <v>4.7187111733563956E-2</v>
      </c>
      <c r="E288" s="78">
        <f t="shared" si="21"/>
        <v>5.0510324344213348E-2</v>
      </c>
      <c r="F288" s="78">
        <f t="shared" si="22"/>
        <v>5.0510319999999997E-2</v>
      </c>
      <c r="G288" s="44"/>
      <c r="H288" s="40"/>
      <c r="I288" s="40"/>
      <c r="J288" s="65">
        <f t="shared" si="19"/>
        <v>4.7187111733563956E-2</v>
      </c>
      <c r="K288" s="66">
        <f t="shared" si="20"/>
        <v>3.323208266436041E-3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0">
        <v>350</v>
      </c>
      <c r="D289" s="82">
        <v>8.0359392759516615E-3</v>
      </c>
      <c r="E289" s="78">
        <f t="shared" si="21"/>
        <v>4.5995554504834155E-2</v>
      </c>
      <c r="F289" s="78">
        <f t="shared" si="22"/>
        <v>4.5995550000000003E-2</v>
      </c>
      <c r="G289" s="98" t="s">
        <v>249</v>
      </c>
      <c r="H289" s="40"/>
      <c r="I289" s="40"/>
      <c r="J289" s="65">
        <f t="shared" si="19"/>
        <v>8.0359392759516615E-3</v>
      </c>
      <c r="K289" s="66">
        <f>F289-J289</f>
        <v>3.795961072404834E-2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0">
        <v>501</v>
      </c>
      <c r="D290" s="82">
        <v>8.0359392759516615E-3</v>
      </c>
      <c r="E290" s="78">
        <f t="shared" si="21"/>
        <v>4.5995554504834155E-2</v>
      </c>
      <c r="F290" s="78">
        <f t="shared" si="22"/>
        <v>4.5995550000000003E-2</v>
      </c>
      <c r="G290" s="98" t="s">
        <v>249</v>
      </c>
      <c r="H290" s="40"/>
      <c r="I290" s="40"/>
      <c r="J290" s="65">
        <f t="shared" si="19"/>
        <v>8.0359392759516615E-3</v>
      </c>
      <c r="K290" s="66">
        <f t="shared" si="20"/>
        <v>3.795961072404834E-2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0">
        <v>203</v>
      </c>
      <c r="D291" s="82">
        <v>4.5995554504834155E-2</v>
      </c>
      <c r="E291" s="78">
        <f t="shared" si="21"/>
        <v>5.0510324344213348E-2</v>
      </c>
      <c r="F291" s="78">
        <f t="shared" si="22"/>
        <v>5.0510319999999997E-2</v>
      </c>
      <c r="G291" s="44"/>
      <c r="H291" s="40"/>
      <c r="I291" s="40"/>
      <c r="J291" s="65">
        <f t="shared" si="19"/>
        <v>4.5995554504834155E-2</v>
      </c>
      <c r="K291" s="66">
        <f t="shared" si="20"/>
        <v>4.5147654951658428E-3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0">
        <v>1304</v>
      </c>
      <c r="D292" s="82">
        <v>4.7187111733563956E-2</v>
      </c>
      <c r="E292" s="78">
        <f t="shared" si="21"/>
        <v>5.0510324344213348E-2</v>
      </c>
      <c r="F292" s="78">
        <f t="shared" si="22"/>
        <v>5.0510319999999997E-2</v>
      </c>
      <c r="G292" s="44"/>
      <c r="H292" s="40"/>
      <c r="I292" s="40"/>
      <c r="J292" s="65">
        <f t="shared" si="19"/>
        <v>4.7187111733563956E-2</v>
      </c>
      <c r="K292" s="66">
        <f t="shared" si="20"/>
        <v>3.323208266436041E-3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0">
        <v>1305</v>
      </c>
      <c r="D293" s="82">
        <v>4.7187111733563956E-2</v>
      </c>
      <c r="E293" s="78">
        <f t="shared" si="21"/>
        <v>5.0510324344213348E-2</v>
      </c>
      <c r="F293" s="78">
        <f t="shared" si="22"/>
        <v>5.0510319999999997E-2</v>
      </c>
      <c r="G293" s="44"/>
      <c r="H293" s="40"/>
      <c r="I293" s="40"/>
      <c r="J293" s="65">
        <f t="shared" si="19"/>
        <v>4.7187111733563956E-2</v>
      </c>
      <c r="K293" s="66">
        <f t="shared" si="20"/>
        <v>3.323208266436041E-3</v>
      </c>
      <c r="AB293" s="58"/>
      <c r="AH293" s="46"/>
    </row>
    <row r="294" spans="1:34" x14ac:dyDescent="0.35">
      <c r="A294" s="67">
        <v>1306</v>
      </c>
      <c r="B294" s="67" t="s">
        <v>367</v>
      </c>
      <c r="C294" s="92">
        <v>1306</v>
      </c>
      <c r="D294" s="82">
        <v>8.5430874796831834E-3</v>
      </c>
      <c r="E294" s="78">
        <f t="shared" si="21"/>
        <v>4.5995554504834155E-2</v>
      </c>
      <c r="F294" s="78">
        <f t="shared" si="22"/>
        <v>4.5995550000000003E-2</v>
      </c>
      <c r="G294" s="44" t="s">
        <v>249</v>
      </c>
      <c r="H294" s="40"/>
      <c r="I294" s="40"/>
      <c r="J294" s="65">
        <f t="shared" si="19"/>
        <v>8.5430874796831834E-3</v>
      </c>
      <c r="K294" s="66">
        <f t="shared" si="20"/>
        <v>3.7452462520316823E-2</v>
      </c>
      <c r="AB294" s="58"/>
      <c r="AH294" s="46"/>
    </row>
    <row r="295" spans="1:34" x14ac:dyDescent="0.35">
      <c r="A295" s="67">
        <v>1307</v>
      </c>
      <c r="B295" s="67" t="s">
        <v>368</v>
      </c>
      <c r="C295" s="92">
        <v>1307</v>
      </c>
      <c r="D295" s="82">
        <v>1.1663945881667694E-2</v>
      </c>
      <c r="E295" s="78">
        <f t="shared" si="21"/>
        <v>4.5995554504834155E-2</v>
      </c>
      <c r="F295" s="78">
        <f t="shared" si="22"/>
        <v>4.5995550000000003E-2</v>
      </c>
      <c r="G295" s="44" t="s">
        <v>249</v>
      </c>
      <c r="H295" s="40"/>
      <c r="I295" s="40"/>
      <c r="J295" s="65">
        <f t="shared" si="19"/>
        <v>1.1663945881667694E-2</v>
      </c>
      <c r="K295" s="66">
        <f t="shared" si="20"/>
        <v>3.4331604118332311E-2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0">
        <v>1308</v>
      </c>
      <c r="D296" s="82">
        <v>6.4282335846296175E-3</v>
      </c>
      <c r="E296" s="78">
        <f t="shared" si="21"/>
        <v>4.5995554504834155E-2</v>
      </c>
      <c r="F296" s="78">
        <f t="shared" si="22"/>
        <v>4.5995550000000003E-2</v>
      </c>
      <c r="G296" s="44" t="s">
        <v>249</v>
      </c>
      <c r="H296" s="40"/>
      <c r="I296" s="40"/>
      <c r="J296" s="65">
        <f t="shared" si="19"/>
        <v>6.4282335846296175E-3</v>
      </c>
      <c r="K296" s="66">
        <f t="shared" si="20"/>
        <v>3.9567316415370382E-2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0">
        <v>1309</v>
      </c>
      <c r="D297" s="82">
        <v>8.6033329525690705E-3</v>
      </c>
      <c r="E297" s="78">
        <f t="shared" si="21"/>
        <v>4.5995554504834155E-2</v>
      </c>
      <c r="F297" s="78">
        <f t="shared" si="22"/>
        <v>4.5995550000000003E-2</v>
      </c>
      <c r="G297" s="44" t="s">
        <v>249</v>
      </c>
      <c r="H297" s="40"/>
      <c r="I297" s="40"/>
      <c r="J297" s="65">
        <f t="shared" si="19"/>
        <v>8.6033329525690705E-3</v>
      </c>
      <c r="K297" s="66">
        <f t="shared" si="20"/>
        <v>3.7392217047430933E-2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0">
        <v>1208</v>
      </c>
      <c r="D298" s="82">
        <v>6.4282335846296175E-3</v>
      </c>
      <c r="E298" s="78">
        <f t="shared" si="21"/>
        <v>4.5995554504834155E-2</v>
      </c>
      <c r="F298" s="78">
        <f t="shared" si="22"/>
        <v>4.5995550000000003E-2</v>
      </c>
      <c r="G298" s="44" t="s">
        <v>249</v>
      </c>
      <c r="H298" s="40"/>
      <c r="I298" s="40"/>
      <c r="J298" s="65">
        <f t="shared" si="19"/>
        <v>6.4282335846296175E-3</v>
      </c>
      <c r="K298" s="66">
        <f t="shared" si="20"/>
        <v>3.9567316415370382E-2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0">
        <v>1311</v>
      </c>
      <c r="D299" s="82">
        <v>6.4282335846296175E-3</v>
      </c>
      <c r="E299" s="78">
        <f t="shared" si="21"/>
        <v>4.5995554504834155E-2</v>
      </c>
      <c r="F299" s="78">
        <f t="shared" si="22"/>
        <v>4.5995550000000003E-2</v>
      </c>
      <c r="G299" s="44" t="s">
        <v>249</v>
      </c>
      <c r="H299" s="40"/>
      <c r="I299" s="40"/>
      <c r="J299" s="65">
        <f t="shared" si="19"/>
        <v>6.4282335846296175E-3</v>
      </c>
      <c r="K299" s="66">
        <f t="shared" si="20"/>
        <v>3.9567316415370382E-2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0">
        <v>1312</v>
      </c>
      <c r="D300" s="82">
        <v>8.6033329525690705E-3</v>
      </c>
      <c r="E300" s="78">
        <f t="shared" si="21"/>
        <v>4.5995554504834155E-2</v>
      </c>
      <c r="F300" s="78">
        <f t="shared" si="22"/>
        <v>4.5995550000000003E-2</v>
      </c>
      <c r="G300" s="44" t="s">
        <v>249</v>
      </c>
      <c r="H300" s="40"/>
      <c r="I300" s="40"/>
      <c r="J300" s="65">
        <f t="shared" si="19"/>
        <v>8.6033329525690705E-3</v>
      </c>
      <c r="K300" s="66">
        <f t="shared" si="20"/>
        <v>3.7392217047430933E-2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0">
        <v>1313</v>
      </c>
      <c r="D301" s="82">
        <v>1.5654457292794122E-2</v>
      </c>
      <c r="E301" s="78">
        <f t="shared" si="21"/>
        <v>4.5995554504834155E-2</v>
      </c>
      <c r="F301" s="78">
        <f t="shared" si="22"/>
        <v>4.5995550000000003E-2</v>
      </c>
      <c r="G301" s="44" t="s">
        <v>249</v>
      </c>
      <c r="H301" s="40"/>
      <c r="I301" s="40"/>
      <c r="J301" s="65">
        <f t="shared" si="19"/>
        <v>1.5654457292794122E-2</v>
      </c>
      <c r="K301" s="66">
        <f t="shared" si="20"/>
        <v>3.0341092707205881E-2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0">
        <v>1314</v>
      </c>
      <c r="D302" s="82">
        <v>2.250920272127396E-2</v>
      </c>
      <c r="E302" s="78">
        <f t="shared" si="21"/>
        <v>5.0510324344213348E-2</v>
      </c>
      <c r="F302" s="78">
        <f t="shared" si="22"/>
        <v>5.0510319999999997E-2</v>
      </c>
      <c r="G302" s="44" t="s">
        <v>249</v>
      </c>
      <c r="H302" s="40"/>
      <c r="I302" s="40"/>
      <c r="J302" s="65">
        <f t="shared" si="19"/>
        <v>2.250920272127396E-2</v>
      </c>
      <c r="K302" s="66">
        <f t="shared" si="20"/>
        <v>2.8001117278726038E-2</v>
      </c>
      <c r="AB302" s="58"/>
      <c r="AH302" s="46"/>
    </row>
    <row r="303" spans="1:34" x14ac:dyDescent="0.35">
      <c r="A303" s="84">
        <v>1315</v>
      </c>
      <c r="B303" s="32" t="s">
        <v>376</v>
      </c>
      <c r="C303" s="93">
        <v>1315</v>
      </c>
      <c r="D303" s="82">
        <v>1.1206172411628607E-2</v>
      </c>
      <c r="E303" s="78">
        <f t="shared" si="21"/>
        <v>4.5995554504834155E-2</v>
      </c>
      <c r="F303" s="78">
        <f t="shared" si="22"/>
        <v>4.5995550000000003E-2</v>
      </c>
      <c r="G303" s="44" t="s">
        <v>249</v>
      </c>
      <c r="H303" s="40"/>
      <c r="I303" s="40"/>
      <c r="J303" s="65">
        <f t="shared" si="19"/>
        <v>1.1206172411628607E-2</v>
      </c>
      <c r="K303" s="66">
        <f t="shared" si="20"/>
        <v>3.4789377588371397E-2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0">
        <v>1316</v>
      </c>
      <c r="D304" s="82">
        <v>8.1775181510118696E-3</v>
      </c>
      <c r="E304" s="78">
        <f t="shared" si="21"/>
        <v>4.5995554504834155E-2</v>
      </c>
      <c r="F304" s="78">
        <f t="shared" si="22"/>
        <v>4.5995550000000003E-2</v>
      </c>
      <c r="G304" s="44" t="s">
        <v>249</v>
      </c>
      <c r="H304" s="40"/>
      <c r="I304" s="40"/>
      <c r="J304" s="65">
        <f t="shared" si="19"/>
        <v>8.1775181510118696E-3</v>
      </c>
      <c r="K304" s="66">
        <f t="shared" si="20"/>
        <v>3.7818031848988132E-2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0">
        <v>1317</v>
      </c>
      <c r="D305" s="82">
        <v>6.7157001156612486E-3</v>
      </c>
      <c r="E305" s="78">
        <f t="shared" si="21"/>
        <v>4.5995554504834155E-2</v>
      </c>
      <c r="F305" s="78">
        <f t="shared" si="22"/>
        <v>4.5995550000000003E-2</v>
      </c>
      <c r="G305" s="44" t="s">
        <v>249</v>
      </c>
      <c r="H305" s="40"/>
      <c r="I305" s="40"/>
      <c r="J305" s="65">
        <f t="shared" si="19"/>
        <v>6.7157001156612486E-3</v>
      </c>
      <c r="K305" s="66">
        <f t="shared" si="20"/>
        <v>3.9279849884338754E-2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0">
        <v>1318</v>
      </c>
      <c r="D306" s="82">
        <v>9.8252987849339214E-3</v>
      </c>
      <c r="E306" s="78">
        <f t="shared" si="21"/>
        <v>4.5995554504834155E-2</v>
      </c>
      <c r="F306" s="78">
        <f t="shared" si="22"/>
        <v>4.5995550000000003E-2</v>
      </c>
      <c r="G306" s="44" t="s">
        <v>249</v>
      </c>
      <c r="H306" s="40"/>
      <c r="I306" s="40"/>
      <c r="J306" s="65">
        <f t="shared" si="19"/>
        <v>9.8252987849339214E-3</v>
      </c>
      <c r="K306" s="66">
        <f t="shared" si="20"/>
        <v>3.6170251215066083E-2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0">
        <v>1319</v>
      </c>
      <c r="D307" s="82">
        <v>1.1067563972369073E-2</v>
      </c>
      <c r="E307" s="78">
        <f t="shared" si="21"/>
        <v>4.5995554504834155E-2</v>
      </c>
      <c r="F307" s="78">
        <f t="shared" si="22"/>
        <v>4.5995550000000003E-2</v>
      </c>
      <c r="G307" s="44" t="s">
        <v>249</v>
      </c>
      <c r="H307" s="40"/>
      <c r="I307" s="40"/>
      <c r="J307" s="65">
        <f t="shared" si="19"/>
        <v>1.1067563972369073E-2</v>
      </c>
      <c r="K307" s="66">
        <f t="shared" si="20"/>
        <v>3.4927986027630933E-2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0">
        <v>1323</v>
      </c>
      <c r="D308" s="82">
        <v>1.5728933081285229E-2</v>
      </c>
      <c r="E308" s="78">
        <f t="shared" si="21"/>
        <v>4.5995554504834155E-2</v>
      </c>
      <c r="F308" s="78">
        <f t="shared" si="22"/>
        <v>4.5995550000000003E-2</v>
      </c>
      <c r="G308" s="44" t="s">
        <v>249</v>
      </c>
      <c r="H308" s="40"/>
      <c r="I308" s="40"/>
      <c r="J308" s="65">
        <f t="shared" si="19"/>
        <v>1.5728933081285229E-2</v>
      </c>
      <c r="K308" s="66">
        <f t="shared" si="20"/>
        <v>3.0266616918714774E-2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0">
        <v>1324</v>
      </c>
      <c r="D309" s="82">
        <v>9.1032812549291658E-3</v>
      </c>
      <c r="E309" s="78">
        <f t="shared" si="21"/>
        <v>4.5995554504834155E-2</v>
      </c>
      <c r="F309" s="78">
        <f t="shared" si="22"/>
        <v>4.5995550000000003E-2</v>
      </c>
      <c r="G309" s="44" t="s">
        <v>249</v>
      </c>
      <c r="H309" s="40"/>
      <c r="I309" s="40"/>
      <c r="J309" s="65">
        <f t="shared" si="19"/>
        <v>9.1032812549291658E-3</v>
      </c>
      <c r="K309" s="66">
        <f t="shared" si="20"/>
        <v>3.6892268745070837E-2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0">
        <v>1325</v>
      </c>
      <c r="D310" s="82">
        <v>7.285589360893672E-3</v>
      </c>
      <c r="E310" s="78">
        <f t="shared" si="21"/>
        <v>4.5995554504834155E-2</v>
      </c>
      <c r="F310" s="78">
        <f t="shared" si="22"/>
        <v>4.5995550000000003E-2</v>
      </c>
      <c r="G310" s="44" t="s">
        <v>249</v>
      </c>
      <c r="H310" s="40"/>
      <c r="I310" s="40"/>
      <c r="J310" s="65">
        <f t="shared" si="19"/>
        <v>7.285589360893672E-3</v>
      </c>
      <c r="K310" s="66">
        <f t="shared" si="20"/>
        <v>3.8709960639106332E-2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0">
        <v>1326</v>
      </c>
      <c r="D311" s="82">
        <v>1.7693780604980537E-2</v>
      </c>
      <c r="E311" s="78">
        <f t="shared" si="21"/>
        <v>4.5995554504834155E-2</v>
      </c>
      <c r="F311" s="78">
        <f t="shared" si="22"/>
        <v>4.5995550000000003E-2</v>
      </c>
      <c r="G311" s="44" t="s">
        <v>249</v>
      </c>
      <c r="H311" s="40"/>
      <c r="I311" s="40"/>
      <c r="J311" s="65">
        <f t="shared" si="19"/>
        <v>1.7693780604980537E-2</v>
      </c>
      <c r="K311" s="66">
        <f t="shared" si="20"/>
        <v>2.8301769395019466E-2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0">
        <v>1329</v>
      </c>
      <c r="D312" s="82">
        <v>0.10669206258532651</v>
      </c>
      <c r="E312" s="78">
        <f t="shared" si="21"/>
        <v>0.11918432748590493</v>
      </c>
      <c r="F312" s="78">
        <f t="shared" si="22"/>
        <v>0.11918433</v>
      </c>
      <c r="G312" s="44"/>
      <c r="H312" s="40"/>
      <c r="I312" s="40"/>
      <c r="J312" s="65">
        <f t="shared" si="19"/>
        <v>0.10669206258532651</v>
      </c>
      <c r="K312" s="66">
        <f t="shared" si="20"/>
        <v>1.2492267414673491E-2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0">
        <v>1330</v>
      </c>
      <c r="D313" s="82">
        <v>9.9506653235057439E-3</v>
      </c>
      <c r="E313" s="78">
        <f t="shared" si="21"/>
        <v>4.5995554504834155E-2</v>
      </c>
      <c r="F313" s="78">
        <f t="shared" si="22"/>
        <v>4.5995550000000003E-2</v>
      </c>
      <c r="G313" s="44" t="s">
        <v>249</v>
      </c>
      <c r="H313" s="40"/>
      <c r="I313" s="40"/>
      <c r="J313" s="65">
        <f t="shared" si="19"/>
        <v>9.9506653235057439E-3</v>
      </c>
      <c r="K313" s="66">
        <f t="shared" si="20"/>
        <v>3.6044884676494263E-2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0">
        <v>1331</v>
      </c>
      <c r="D314" s="82">
        <v>4.8026604469412981E-2</v>
      </c>
      <c r="E314" s="78">
        <f t="shared" si="21"/>
        <v>5.0510324344213348E-2</v>
      </c>
      <c r="F314" s="78">
        <f t="shared" si="22"/>
        <v>5.0510319999999997E-2</v>
      </c>
      <c r="G314" s="44"/>
      <c r="H314" s="40"/>
      <c r="I314" s="40"/>
      <c r="J314" s="65">
        <f t="shared" si="19"/>
        <v>4.8026604469412981E-2</v>
      </c>
      <c r="K314" s="66">
        <f t="shared" si="20"/>
        <v>2.4837155305870162E-3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0">
        <v>1332</v>
      </c>
      <c r="D315" s="81">
        <v>4.7187111733563956E-2</v>
      </c>
      <c r="E315" s="78">
        <f t="shared" si="21"/>
        <v>5.0510324344213348E-2</v>
      </c>
      <c r="F315" s="78">
        <f t="shared" si="22"/>
        <v>5.0510319999999997E-2</v>
      </c>
      <c r="G315" s="44"/>
      <c r="H315" s="40"/>
      <c r="I315" s="40"/>
      <c r="J315" s="65">
        <f t="shared" si="19"/>
        <v>4.7187111733563956E-2</v>
      </c>
      <c r="K315" s="66">
        <f t="shared" si="20"/>
        <v>3.323208266436041E-3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0">
        <v>1333</v>
      </c>
      <c r="D316" s="81">
        <v>8.6033329525690705E-3</v>
      </c>
      <c r="E316" s="78">
        <f t="shared" si="21"/>
        <v>4.5995554504834155E-2</v>
      </c>
      <c r="F316" s="78">
        <f t="shared" si="22"/>
        <v>4.5995550000000003E-2</v>
      </c>
      <c r="G316" s="44" t="s">
        <v>249</v>
      </c>
      <c r="H316" s="40"/>
      <c r="I316" s="40"/>
      <c r="J316" s="65">
        <f t="shared" si="19"/>
        <v>8.6033329525690705E-3</v>
      </c>
      <c r="K316" s="66">
        <f t="shared" si="20"/>
        <v>3.7392217047430933E-2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0">
        <v>1334</v>
      </c>
      <c r="D317" s="81">
        <v>1.0045380021504728E-2</v>
      </c>
      <c r="E317" s="78">
        <f t="shared" si="21"/>
        <v>4.5995554504834155E-2</v>
      </c>
      <c r="F317" s="78">
        <f t="shared" si="22"/>
        <v>4.5995550000000003E-2</v>
      </c>
      <c r="G317" s="44" t="s">
        <v>249</v>
      </c>
      <c r="H317" s="40"/>
      <c r="I317" s="40"/>
      <c r="J317" s="65">
        <f t="shared" si="19"/>
        <v>1.0045380021504728E-2</v>
      </c>
      <c r="K317" s="66">
        <f t="shared" si="20"/>
        <v>3.5950169978495275E-2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0">
        <v>1335</v>
      </c>
      <c r="D318" s="81">
        <v>8.6033329525690705E-3</v>
      </c>
      <c r="E318" s="78">
        <f t="shared" si="21"/>
        <v>4.5995554504834155E-2</v>
      </c>
      <c r="F318" s="78">
        <f t="shared" si="22"/>
        <v>4.5995550000000003E-2</v>
      </c>
      <c r="G318" s="44" t="s">
        <v>249</v>
      </c>
      <c r="H318" s="40"/>
      <c r="I318" s="40"/>
      <c r="J318" s="65">
        <f t="shared" si="19"/>
        <v>8.6033329525690705E-3</v>
      </c>
      <c r="K318" s="66">
        <f t="shared" si="20"/>
        <v>3.7392217047430933E-2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0">
        <v>1336</v>
      </c>
      <c r="D319" s="81">
        <v>4.7187111733563956E-2</v>
      </c>
      <c r="E319" s="78">
        <f t="shared" si="21"/>
        <v>5.0510324344213348E-2</v>
      </c>
      <c r="F319" s="78">
        <f t="shared" si="22"/>
        <v>5.0510319999999997E-2</v>
      </c>
      <c r="G319" s="44"/>
      <c r="H319" s="40"/>
      <c r="I319" s="40"/>
      <c r="J319" s="65">
        <f t="shared" si="19"/>
        <v>4.7187111733563956E-2</v>
      </c>
      <c r="K319" s="66">
        <f t="shared" si="20"/>
        <v>3.323208266436041E-3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0">
        <v>1337</v>
      </c>
      <c r="D320" s="81">
        <v>4.7187111733563956E-2</v>
      </c>
      <c r="E320" s="78">
        <f t="shared" si="21"/>
        <v>5.0510324344213348E-2</v>
      </c>
      <c r="F320" s="78">
        <f t="shared" si="22"/>
        <v>5.0510319999999997E-2</v>
      </c>
      <c r="G320" s="44"/>
      <c r="H320" s="40"/>
      <c r="I320" s="40"/>
      <c r="J320" s="65">
        <f t="shared" si="19"/>
        <v>4.7187111733563956E-2</v>
      </c>
      <c r="K320" s="66">
        <f t="shared" si="20"/>
        <v>3.323208266436041E-3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0">
        <v>1338</v>
      </c>
      <c r="D321" s="81">
        <v>4.7187111733563956E-2</v>
      </c>
      <c r="E321" s="78">
        <f t="shared" si="21"/>
        <v>5.0510324344213348E-2</v>
      </c>
      <c r="F321" s="78">
        <f t="shared" si="22"/>
        <v>5.0510319999999997E-2</v>
      </c>
      <c r="G321" s="44"/>
      <c r="H321" s="40"/>
      <c r="I321" s="40"/>
      <c r="J321" s="65">
        <f t="shared" ref="J321:J383" si="23">+D321</f>
        <v>4.7187111733563956E-2</v>
      </c>
      <c r="K321" s="66">
        <f t="shared" ref="K321:K383" si="24">F321-J321</f>
        <v>3.323208266436041E-3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0">
        <v>768</v>
      </c>
      <c r="D322" s="81">
        <v>4.7187111733563956E-2</v>
      </c>
      <c r="E322" s="78">
        <f t="shared" si="21"/>
        <v>5.0510324344213348E-2</v>
      </c>
      <c r="F322" s="78">
        <f t="shared" si="22"/>
        <v>5.0510319999999997E-2</v>
      </c>
      <c r="G322" s="44"/>
      <c r="H322" s="40"/>
      <c r="I322" s="40"/>
      <c r="J322" s="65">
        <f t="shared" si="23"/>
        <v>4.7187111733563956E-2</v>
      </c>
      <c r="K322" s="66">
        <f t="shared" si="24"/>
        <v>3.323208266436041E-3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0">
        <v>1340</v>
      </c>
      <c r="D323" s="81">
        <v>9.632874579634387E-3</v>
      </c>
      <c r="E323" s="78">
        <f t="shared" ref="E323:E386" si="25">IF(AND(G323="X",D323&lt;$N$17),VLOOKUP(D323,$N$7:$Q$51,4,1),IF(D323&lt;$N$17,VLOOKUP(D323,$N$7:$P$51,3,1),IF(G323="X",VLOOKUP(D323,$N$7:$R$51,4,1),VLOOKUP(D323,$N$7:$R$51,3,1))))</f>
        <v>4.5995554504834155E-2</v>
      </c>
      <c r="F323" s="78">
        <f t="shared" ref="F323:F386" si="26">ROUND(E323,8)</f>
        <v>4.5995550000000003E-2</v>
      </c>
      <c r="G323" s="44" t="s">
        <v>249</v>
      </c>
      <c r="H323" s="40"/>
      <c r="I323" s="40"/>
      <c r="J323" s="65">
        <f t="shared" si="23"/>
        <v>9.632874579634387E-3</v>
      </c>
      <c r="K323" s="66">
        <f t="shared" si="24"/>
        <v>3.6362675420365614E-2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0">
        <v>1341</v>
      </c>
      <c r="D324" s="81">
        <v>7.8236172575254587E-2</v>
      </c>
      <c r="E324" s="78">
        <f t="shared" si="25"/>
        <v>7.9155805557262246E-2</v>
      </c>
      <c r="F324" s="78">
        <f t="shared" si="26"/>
        <v>7.9155809999999993E-2</v>
      </c>
      <c r="G324" s="44"/>
      <c r="H324" s="40"/>
      <c r="I324" s="40"/>
      <c r="J324" s="65">
        <f t="shared" si="23"/>
        <v>7.8236172575254587E-2</v>
      </c>
      <c r="K324" s="66">
        <f t="shared" si="24"/>
        <v>9.1963742474540644E-4</v>
      </c>
      <c r="AB324" s="58"/>
      <c r="AH324" s="46"/>
    </row>
    <row r="325" spans="1:34" x14ac:dyDescent="0.35">
      <c r="A325" s="32">
        <v>1197</v>
      </c>
      <c r="B325" s="32" t="s">
        <v>398</v>
      </c>
      <c r="C325" s="90">
        <v>1197</v>
      </c>
      <c r="D325" s="81">
        <v>6.4282335846296175E-3</v>
      </c>
      <c r="E325" s="78">
        <f t="shared" si="25"/>
        <v>4.5995554504834155E-2</v>
      </c>
      <c r="F325" s="78">
        <f t="shared" si="26"/>
        <v>4.5995550000000003E-2</v>
      </c>
      <c r="G325" s="44" t="s">
        <v>249</v>
      </c>
      <c r="H325" s="40"/>
      <c r="I325" s="40"/>
      <c r="J325" s="65">
        <f t="shared" si="23"/>
        <v>6.4282335846296175E-3</v>
      </c>
      <c r="K325" s="66">
        <f t="shared" si="24"/>
        <v>3.9567316415370382E-2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0">
        <v>1198</v>
      </c>
      <c r="D326" s="81">
        <v>6.4282335846296175E-3</v>
      </c>
      <c r="E326" s="78">
        <f t="shared" si="25"/>
        <v>4.5995554504834155E-2</v>
      </c>
      <c r="F326" s="78">
        <f t="shared" si="26"/>
        <v>4.5995550000000003E-2</v>
      </c>
      <c r="G326" s="44" t="s">
        <v>249</v>
      </c>
      <c r="H326" s="40"/>
      <c r="I326" s="40"/>
      <c r="J326" s="65">
        <f t="shared" si="23"/>
        <v>6.4282335846296175E-3</v>
      </c>
      <c r="K326" s="66">
        <f t="shared" si="24"/>
        <v>3.9567316415370382E-2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0">
        <v>1199</v>
      </c>
      <c r="D327" s="81">
        <v>6.4282335846296175E-3</v>
      </c>
      <c r="E327" s="78">
        <f t="shared" si="25"/>
        <v>4.5995554504834155E-2</v>
      </c>
      <c r="F327" s="78">
        <f t="shared" si="26"/>
        <v>4.5995550000000003E-2</v>
      </c>
      <c r="G327" s="44" t="s">
        <v>249</v>
      </c>
      <c r="H327" s="40"/>
      <c r="I327" s="40"/>
      <c r="J327" s="65">
        <f t="shared" si="23"/>
        <v>6.4282335846296175E-3</v>
      </c>
      <c r="K327" s="66">
        <f t="shared" si="24"/>
        <v>3.9567316415370382E-2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0">
        <v>1342</v>
      </c>
      <c r="D328" s="81">
        <v>2.0043684281846171E-2</v>
      </c>
      <c r="E328" s="78">
        <f t="shared" si="25"/>
        <v>2.1562850369516204E-2</v>
      </c>
      <c r="F328" s="78">
        <f t="shared" si="26"/>
        <v>2.1562850000000001E-2</v>
      </c>
      <c r="G328" s="44"/>
      <c r="H328" s="40"/>
      <c r="I328" s="40"/>
      <c r="J328" s="65">
        <f t="shared" si="23"/>
        <v>2.0043684281846171E-2</v>
      </c>
      <c r="K328" s="66">
        <f t="shared" si="24"/>
        <v>1.5191657181538309E-3</v>
      </c>
      <c r="AB328" s="58"/>
      <c r="AH328" s="46"/>
    </row>
    <row r="329" spans="1:34" x14ac:dyDescent="0.35">
      <c r="A329" s="32">
        <v>1343</v>
      </c>
      <c r="B329" s="32" t="s">
        <v>402</v>
      </c>
      <c r="C329" s="90">
        <v>1343</v>
      </c>
      <c r="D329" s="81">
        <v>6.7359156450923071E-3</v>
      </c>
      <c r="E329" s="78">
        <f t="shared" si="25"/>
        <v>4.5995554504834155E-2</v>
      </c>
      <c r="F329" s="78">
        <f t="shared" si="26"/>
        <v>4.5995550000000003E-2</v>
      </c>
      <c r="G329" s="44" t="s">
        <v>249</v>
      </c>
      <c r="H329" s="40"/>
      <c r="I329" s="40"/>
      <c r="J329" s="65">
        <f t="shared" si="23"/>
        <v>6.7359156450923071E-3</v>
      </c>
      <c r="K329" s="66">
        <f t="shared" si="24"/>
        <v>3.9259634354907695E-2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0">
        <v>133</v>
      </c>
      <c r="D330" s="81">
        <v>0.18667177470334195</v>
      </c>
      <c r="E330" s="78">
        <f t="shared" si="25"/>
        <v>0.19751860549405181</v>
      </c>
      <c r="F330" s="78">
        <f t="shared" si="26"/>
        <v>0.19751861000000001</v>
      </c>
      <c r="G330" s="44"/>
      <c r="H330" s="40"/>
      <c r="I330" s="40"/>
      <c r="J330" s="65">
        <f t="shared" si="23"/>
        <v>0.18667177470334195</v>
      </c>
      <c r="K330" s="66">
        <f t="shared" si="24"/>
        <v>1.0846835296658058E-2</v>
      </c>
      <c r="AB330" s="58"/>
      <c r="AH330" s="46"/>
    </row>
    <row r="331" spans="1:34" x14ac:dyDescent="0.35">
      <c r="A331" s="32">
        <v>25</v>
      </c>
      <c r="B331" s="32" t="s">
        <v>404</v>
      </c>
      <c r="C331" s="90">
        <v>25</v>
      </c>
      <c r="D331" s="81">
        <v>2.9841718374242061E-2</v>
      </c>
      <c r="E331" s="78">
        <f t="shared" si="25"/>
        <v>5.0510324344213348E-2</v>
      </c>
      <c r="F331" s="78">
        <f t="shared" si="26"/>
        <v>5.0510319999999997E-2</v>
      </c>
      <c r="G331" s="44" t="s">
        <v>249</v>
      </c>
      <c r="H331" s="40"/>
      <c r="I331" s="40"/>
      <c r="J331" s="65">
        <f t="shared" si="23"/>
        <v>2.9841718374242061E-2</v>
      </c>
      <c r="K331" s="66">
        <f t="shared" si="24"/>
        <v>2.0668601625757937E-2</v>
      </c>
      <c r="AB331" s="58"/>
      <c r="AH331" s="46"/>
    </row>
    <row r="332" spans="1:34" x14ac:dyDescent="0.35">
      <c r="A332" s="32">
        <v>30</v>
      </c>
      <c r="B332" s="32" t="s">
        <v>405</v>
      </c>
      <c r="C332" s="90">
        <v>30</v>
      </c>
      <c r="D332" s="81">
        <v>5.5555348576085552E-2</v>
      </c>
      <c r="E332" s="78">
        <f t="shared" si="25"/>
        <v>6.4570511758492807E-2</v>
      </c>
      <c r="F332" s="78">
        <f t="shared" si="26"/>
        <v>6.4570509999999998E-2</v>
      </c>
      <c r="G332" s="44"/>
      <c r="H332" s="40"/>
      <c r="I332" s="40"/>
      <c r="J332" s="65">
        <f t="shared" si="23"/>
        <v>5.5555348576085552E-2</v>
      </c>
      <c r="K332" s="66">
        <f t="shared" si="24"/>
        <v>9.0151614239144459E-3</v>
      </c>
      <c r="AB332" s="58"/>
      <c r="AH332" s="46"/>
    </row>
    <row r="333" spans="1:34" x14ac:dyDescent="0.35">
      <c r="A333" s="32">
        <v>45</v>
      </c>
      <c r="B333" s="32" t="s">
        <v>406</v>
      </c>
      <c r="C333" s="90">
        <v>45</v>
      </c>
      <c r="D333" s="81">
        <v>0.20905620731737098</v>
      </c>
      <c r="E333" s="78">
        <f t="shared" si="25"/>
        <v>0.21990303810808084</v>
      </c>
      <c r="F333" s="78">
        <f t="shared" si="26"/>
        <v>0.21990303999999999</v>
      </c>
      <c r="G333" s="44"/>
      <c r="H333" s="40"/>
      <c r="I333" s="40"/>
      <c r="J333" s="65">
        <f t="shared" si="23"/>
        <v>0.20905620731737098</v>
      </c>
      <c r="K333" s="66">
        <f t="shared" si="24"/>
        <v>1.084683268262901E-2</v>
      </c>
      <c r="AB333" s="58"/>
      <c r="AH333" s="46"/>
    </row>
    <row r="334" spans="1:34" x14ac:dyDescent="0.35">
      <c r="A334" s="32">
        <v>80</v>
      </c>
      <c r="B334" s="32" t="s">
        <v>407</v>
      </c>
      <c r="C334" s="90">
        <v>80</v>
      </c>
      <c r="D334" s="81">
        <v>2.8303986343663583E-2</v>
      </c>
      <c r="E334" s="78">
        <f t="shared" si="25"/>
        <v>5.0510324344213348E-2</v>
      </c>
      <c r="F334" s="78">
        <f t="shared" si="26"/>
        <v>5.0510319999999997E-2</v>
      </c>
      <c r="G334" s="44" t="s">
        <v>249</v>
      </c>
      <c r="H334" s="40"/>
      <c r="I334" s="40"/>
      <c r="J334" s="65">
        <f t="shared" si="23"/>
        <v>2.8303986343663583E-2</v>
      </c>
      <c r="K334" s="66">
        <f t="shared" si="24"/>
        <v>2.2206333656336414E-2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0">
        <v>103</v>
      </c>
      <c r="D335" s="81">
        <v>9.632874579634387E-3</v>
      </c>
      <c r="E335" s="78">
        <f t="shared" si="25"/>
        <v>4.5995554504834155E-2</v>
      </c>
      <c r="F335" s="78">
        <f t="shared" si="26"/>
        <v>4.5995550000000003E-2</v>
      </c>
      <c r="G335" s="44" t="s">
        <v>249</v>
      </c>
      <c r="H335" s="40"/>
      <c r="I335" s="40"/>
      <c r="J335" s="65">
        <f t="shared" si="23"/>
        <v>9.632874579634387E-3</v>
      </c>
      <c r="K335" s="66">
        <f t="shared" si="24"/>
        <v>3.6362675420365614E-2</v>
      </c>
      <c r="AB335" s="58"/>
      <c r="AH335" s="46"/>
    </row>
    <row r="336" spans="1:34" x14ac:dyDescent="0.35">
      <c r="A336" s="32">
        <v>87</v>
      </c>
      <c r="B336" s="32" t="s">
        <v>409</v>
      </c>
      <c r="C336" s="90">
        <v>87</v>
      </c>
      <c r="D336" s="81">
        <v>2.9841718374242061E-2</v>
      </c>
      <c r="E336" s="78">
        <f t="shared" si="25"/>
        <v>5.0510324344213348E-2</v>
      </c>
      <c r="F336" s="78">
        <f t="shared" si="26"/>
        <v>5.0510319999999997E-2</v>
      </c>
      <c r="G336" s="44" t="s">
        <v>249</v>
      </c>
      <c r="H336" s="40"/>
      <c r="I336" s="40"/>
      <c r="J336" s="65">
        <f t="shared" si="23"/>
        <v>2.9841718374242061E-2</v>
      </c>
      <c r="K336" s="66">
        <f t="shared" si="24"/>
        <v>2.0668601625757937E-2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0">
        <v>149</v>
      </c>
      <c r="D337" s="81">
        <v>1.0349129440203815E-2</v>
      </c>
      <c r="E337" s="78">
        <f t="shared" si="25"/>
        <v>4.5995554504834155E-2</v>
      </c>
      <c r="F337" s="78">
        <f t="shared" si="26"/>
        <v>4.5995550000000003E-2</v>
      </c>
      <c r="G337" s="44" t="s">
        <v>249</v>
      </c>
      <c r="H337" s="40"/>
      <c r="I337" s="40"/>
      <c r="J337" s="65">
        <f t="shared" si="23"/>
        <v>1.0349129440203815E-2</v>
      </c>
      <c r="K337" s="66">
        <f t="shared" si="24"/>
        <v>3.5646420559796187E-2</v>
      </c>
      <c r="AB337" s="58"/>
      <c r="AH337" s="46"/>
    </row>
    <row r="338" spans="1:34" x14ac:dyDescent="0.35">
      <c r="A338" s="32">
        <v>197</v>
      </c>
      <c r="B338" s="87" t="s">
        <v>570</v>
      </c>
      <c r="C338" s="90">
        <v>197</v>
      </c>
      <c r="D338" s="81">
        <v>0.15360799356662275</v>
      </c>
      <c r="E338" s="78">
        <f t="shared" si="25"/>
        <v>0.16445482435733261</v>
      </c>
      <c r="F338" s="78">
        <f t="shared" si="26"/>
        <v>0.16445482</v>
      </c>
      <c r="G338" s="44"/>
      <c r="H338" s="40"/>
      <c r="I338" s="40"/>
      <c r="J338" s="65">
        <f t="shared" si="23"/>
        <v>0.15360799356662275</v>
      </c>
      <c r="K338" s="66">
        <f t="shared" si="24"/>
        <v>1.0846826433377255E-2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0">
        <v>202</v>
      </c>
      <c r="D339" s="81">
        <v>4.5995554504834155E-2</v>
      </c>
      <c r="E339" s="78">
        <f t="shared" si="25"/>
        <v>5.0510324344213348E-2</v>
      </c>
      <c r="F339" s="78">
        <f t="shared" si="26"/>
        <v>5.0510319999999997E-2</v>
      </c>
      <c r="G339" s="44"/>
      <c r="H339" s="40"/>
      <c r="I339" s="40"/>
      <c r="J339" s="65">
        <f t="shared" si="23"/>
        <v>4.5995554504834155E-2</v>
      </c>
      <c r="K339" s="66">
        <f t="shared" si="24"/>
        <v>4.5147654951658428E-3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0">
        <v>204</v>
      </c>
      <c r="D340" s="81">
        <v>4.5995554504834155E-2</v>
      </c>
      <c r="E340" s="78">
        <f t="shared" si="25"/>
        <v>5.0510324344213348E-2</v>
      </c>
      <c r="F340" s="78">
        <f t="shared" si="26"/>
        <v>5.0510319999999997E-2</v>
      </c>
      <c r="G340" s="44"/>
      <c r="H340" s="40"/>
      <c r="I340" s="40"/>
      <c r="J340" s="65">
        <f t="shared" si="23"/>
        <v>4.5995554504834155E-2</v>
      </c>
      <c r="K340" s="66">
        <f t="shared" si="24"/>
        <v>4.5147654951658428E-3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0">
        <v>270</v>
      </c>
      <c r="D341" s="81">
        <v>1.2722026216063697E-2</v>
      </c>
      <c r="E341" s="78">
        <f t="shared" si="25"/>
        <v>4.5995554504834155E-2</v>
      </c>
      <c r="F341" s="78">
        <f t="shared" si="26"/>
        <v>4.5995550000000003E-2</v>
      </c>
      <c r="G341" s="44" t="s">
        <v>249</v>
      </c>
      <c r="H341" s="40"/>
      <c r="I341" s="40"/>
      <c r="J341" s="65">
        <f t="shared" si="23"/>
        <v>1.2722026216063697E-2</v>
      </c>
      <c r="K341" s="66">
        <f t="shared" si="24"/>
        <v>3.3273523783936304E-2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0">
        <v>288</v>
      </c>
      <c r="D342" s="81">
        <v>5.1131254312913425E-2</v>
      </c>
      <c r="E342" s="78">
        <f t="shared" si="25"/>
        <v>5.5555348576085552E-2</v>
      </c>
      <c r="F342" s="78">
        <f t="shared" si="26"/>
        <v>5.5555350000000003E-2</v>
      </c>
      <c r="G342" s="97"/>
      <c r="H342" s="40"/>
      <c r="I342" s="40"/>
      <c r="J342" s="65">
        <f t="shared" si="23"/>
        <v>5.1131254312913425E-2</v>
      </c>
      <c r="K342" s="66">
        <f t="shared" si="24"/>
        <v>4.424095687086578E-3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0">
        <v>289</v>
      </c>
      <c r="D343" s="81">
        <v>5.1131254312913425E-2</v>
      </c>
      <c r="E343" s="78">
        <f t="shared" si="25"/>
        <v>5.5555348576085552E-2</v>
      </c>
      <c r="F343" s="78">
        <f t="shared" si="26"/>
        <v>5.5555350000000003E-2</v>
      </c>
      <c r="G343" s="97"/>
      <c r="H343" s="40"/>
      <c r="I343" s="40"/>
      <c r="J343" s="65">
        <f t="shared" si="23"/>
        <v>5.1131254312913425E-2</v>
      </c>
      <c r="K343" s="66">
        <f t="shared" si="24"/>
        <v>4.424095687086578E-3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0">
        <v>431</v>
      </c>
      <c r="D344" s="81">
        <v>2.9841718374242061E-2</v>
      </c>
      <c r="E344" s="78">
        <f t="shared" si="25"/>
        <v>5.0510324344213348E-2</v>
      </c>
      <c r="F344" s="78">
        <f t="shared" si="26"/>
        <v>5.0510319999999997E-2</v>
      </c>
      <c r="G344" s="44" t="s">
        <v>249</v>
      </c>
      <c r="H344" s="40"/>
      <c r="I344" s="40"/>
      <c r="J344" s="65">
        <f t="shared" si="23"/>
        <v>2.9841718374242061E-2</v>
      </c>
      <c r="K344" s="66">
        <f t="shared" si="24"/>
        <v>2.0668601625757937E-2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0">
        <v>754</v>
      </c>
      <c r="D345" s="81">
        <v>1.5547586728143839E-2</v>
      </c>
      <c r="E345" s="78">
        <f t="shared" si="25"/>
        <v>2.1562850369516204E-2</v>
      </c>
      <c r="F345" s="78">
        <f t="shared" si="26"/>
        <v>2.1562850000000001E-2</v>
      </c>
      <c r="G345" s="44"/>
      <c r="H345" s="40"/>
      <c r="I345" s="40"/>
      <c r="J345" s="65">
        <f t="shared" si="23"/>
        <v>1.5547586728143839E-2</v>
      </c>
      <c r="K345" s="66">
        <f t="shared" si="24"/>
        <v>6.0152632718561624E-3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0">
        <v>531</v>
      </c>
      <c r="D346" s="81">
        <v>2.9841718374242061E-2</v>
      </c>
      <c r="E346" s="78">
        <f t="shared" si="25"/>
        <v>5.0510324344213348E-2</v>
      </c>
      <c r="F346" s="78">
        <f t="shared" si="26"/>
        <v>5.0510319999999997E-2</v>
      </c>
      <c r="G346" s="44" t="s">
        <v>249</v>
      </c>
      <c r="H346" s="40"/>
      <c r="I346" s="40"/>
      <c r="J346" s="65">
        <f t="shared" si="23"/>
        <v>2.9841718374242061E-2</v>
      </c>
      <c r="K346" s="66">
        <f t="shared" si="24"/>
        <v>2.0668601625757937E-2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0">
        <v>589</v>
      </c>
      <c r="D347" s="81">
        <v>8.8628143459815983E-2</v>
      </c>
      <c r="E347" s="78">
        <f t="shared" si="25"/>
        <v>9.7905113838763796E-2</v>
      </c>
      <c r="F347" s="78">
        <f t="shared" si="26"/>
        <v>9.7905110000000004E-2</v>
      </c>
      <c r="G347" s="97"/>
      <c r="H347" s="40"/>
      <c r="I347" s="40"/>
      <c r="J347" s="65">
        <f t="shared" si="23"/>
        <v>8.8628143459815983E-2</v>
      </c>
      <c r="K347" s="66">
        <f t="shared" si="24"/>
        <v>9.2769665401840201E-3</v>
      </c>
      <c r="AB347" s="58"/>
      <c r="AH347" s="46"/>
    </row>
    <row r="348" spans="1:34" x14ac:dyDescent="0.35">
      <c r="A348" s="32">
        <v>731</v>
      </c>
      <c r="B348" s="32" t="s">
        <v>420</v>
      </c>
      <c r="C348" s="90">
        <v>731</v>
      </c>
      <c r="D348" s="81">
        <v>1.3531534877566481E-2</v>
      </c>
      <c r="E348" s="78">
        <f t="shared" si="25"/>
        <v>4.5995554504834155E-2</v>
      </c>
      <c r="F348" s="78">
        <f t="shared" si="26"/>
        <v>4.5995550000000003E-2</v>
      </c>
      <c r="G348" s="44" t="s">
        <v>249</v>
      </c>
      <c r="H348" s="40"/>
      <c r="I348" s="40"/>
      <c r="J348" s="65">
        <f t="shared" si="23"/>
        <v>1.3531534877566481E-2</v>
      </c>
      <c r="K348" s="66">
        <f t="shared" si="24"/>
        <v>3.246401512243352E-2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0">
        <v>782</v>
      </c>
      <c r="D349" s="81">
        <v>2.8303986343663583E-2</v>
      </c>
      <c r="E349" s="78">
        <f t="shared" si="25"/>
        <v>5.0510324344213348E-2</v>
      </c>
      <c r="F349" s="78">
        <f t="shared" si="26"/>
        <v>5.0510319999999997E-2</v>
      </c>
      <c r="G349" s="44" t="s">
        <v>249</v>
      </c>
      <c r="H349" s="40"/>
      <c r="I349" s="40"/>
      <c r="J349" s="65">
        <f t="shared" si="23"/>
        <v>2.8303986343663583E-2</v>
      </c>
      <c r="K349" s="66">
        <f t="shared" si="24"/>
        <v>2.2206333656336414E-2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0">
        <v>903</v>
      </c>
      <c r="D350" s="81">
        <v>2.8303986343663583E-2</v>
      </c>
      <c r="E350" s="78">
        <f t="shared" si="25"/>
        <v>5.0510324344213348E-2</v>
      </c>
      <c r="F350" s="78">
        <f t="shared" si="26"/>
        <v>5.0510319999999997E-2</v>
      </c>
      <c r="G350" s="44" t="s">
        <v>249</v>
      </c>
      <c r="H350" s="40"/>
      <c r="I350" s="40"/>
      <c r="J350" s="65">
        <f t="shared" si="23"/>
        <v>2.8303986343663583E-2</v>
      </c>
      <c r="K350" s="66">
        <f t="shared" si="24"/>
        <v>2.2206333656336414E-2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0">
        <v>911</v>
      </c>
      <c r="D351" s="81">
        <v>2.8303986343663583E-2</v>
      </c>
      <c r="E351" s="78">
        <f t="shared" si="25"/>
        <v>5.0510324344213348E-2</v>
      </c>
      <c r="F351" s="78">
        <f t="shared" si="26"/>
        <v>5.0510319999999997E-2</v>
      </c>
      <c r="G351" s="44" t="s">
        <v>249</v>
      </c>
      <c r="H351" s="40"/>
      <c r="I351" s="40"/>
      <c r="J351" s="65">
        <f t="shared" si="23"/>
        <v>2.8303986343663583E-2</v>
      </c>
      <c r="K351" s="66">
        <f t="shared" si="24"/>
        <v>2.2206333656336414E-2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0">
        <v>912</v>
      </c>
      <c r="D352" s="81">
        <v>2.8303986343663583E-2</v>
      </c>
      <c r="E352" s="78">
        <f t="shared" si="25"/>
        <v>5.0510324344213348E-2</v>
      </c>
      <c r="F352" s="78">
        <f t="shared" si="26"/>
        <v>5.0510319999999997E-2</v>
      </c>
      <c r="G352" s="44" t="s">
        <v>249</v>
      </c>
      <c r="H352" s="40"/>
      <c r="I352" s="40"/>
      <c r="J352" s="65">
        <f t="shared" si="23"/>
        <v>2.8303986343663583E-2</v>
      </c>
      <c r="K352" s="66">
        <f t="shared" si="24"/>
        <v>2.2206333656336414E-2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0">
        <v>914</v>
      </c>
      <c r="D353" s="81">
        <v>2.8303986343663583E-2</v>
      </c>
      <c r="E353" s="78">
        <f t="shared" si="25"/>
        <v>5.0510324344213348E-2</v>
      </c>
      <c r="F353" s="78">
        <f t="shared" si="26"/>
        <v>5.0510319999999997E-2</v>
      </c>
      <c r="G353" s="44" t="s">
        <v>249</v>
      </c>
      <c r="H353" s="40"/>
      <c r="I353" s="40"/>
      <c r="J353" s="65">
        <f t="shared" si="23"/>
        <v>2.8303986343663583E-2</v>
      </c>
      <c r="K353" s="66">
        <f t="shared" si="24"/>
        <v>2.2206333656336414E-2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0">
        <v>915</v>
      </c>
      <c r="D354" s="81">
        <v>2.8303986343663583E-2</v>
      </c>
      <c r="E354" s="78">
        <f t="shared" si="25"/>
        <v>5.0510324344213348E-2</v>
      </c>
      <c r="F354" s="78">
        <f t="shared" si="26"/>
        <v>5.0510319999999997E-2</v>
      </c>
      <c r="G354" s="44" t="s">
        <v>249</v>
      </c>
      <c r="H354" s="40"/>
      <c r="I354" s="40"/>
      <c r="J354" s="65">
        <f t="shared" si="23"/>
        <v>2.8303986343663583E-2</v>
      </c>
      <c r="K354" s="66">
        <f t="shared" si="24"/>
        <v>2.2206333656336414E-2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0">
        <v>916</v>
      </c>
      <c r="D355" s="81">
        <v>2.8303986343663583E-2</v>
      </c>
      <c r="E355" s="78">
        <f t="shared" si="25"/>
        <v>5.0510324344213348E-2</v>
      </c>
      <c r="F355" s="78">
        <f t="shared" si="26"/>
        <v>5.0510319999999997E-2</v>
      </c>
      <c r="G355" s="44" t="s">
        <v>249</v>
      </c>
      <c r="H355" s="40"/>
      <c r="I355" s="40"/>
      <c r="J355" s="65">
        <f t="shared" si="23"/>
        <v>2.8303986343663583E-2</v>
      </c>
      <c r="K355" s="66">
        <f t="shared" si="24"/>
        <v>2.2206333656336414E-2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0">
        <v>918</v>
      </c>
      <c r="D356" s="81">
        <v>2.8303986343663583E-2</v>
      </c>
      <c r="E356" s="78">
        <f t="shared" si="25"/>
        <v>5.0510324344213348E-2</v>
      </c>
      <c r="F356" s="78">
        <f t="shared" si="26"/>
        <v>5.0510319999999997E-2</v>
      </c>
      <c r="G356" s="44" t="s">
        <v>249</v>
      </c>
      <c r="H356" s="40"/>
      <c r="I356" s="40"/>
      <c r="J356" s="65">
        <f t="shared" si="23"/>
        <v>2.8303986343663583E-2</v>
      </c>
      <c r="K356" s="66">
        <f t="shared" si="24"/>
        <v>2.2206333656336414E-2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0">
        <v>919</v>
      </c>
      <c r="D357" s="81">
        <v>2.8303986343663583E-2</v>
      </c>
      <c r="E357" s="78">
        <f t="shared" si="25"/>
        <v>5.0510324344213348E-2</v>
      </c>
      <c r="F357" s="78">
        <f t="shared" si="26"/>
        <v>5.0510319999999997E-2</v>
      </c>
      <c r="G357" s="44" t="s">
        <v>249</v>
      </c>
      <c r="H357" s="40"/>
      <c r="I357" s="40"/>
      <c r="J357" s="65">
        <f t="shared" si="23"/>
        <v>2.8303986343663583E-2</v>
      </c>
      <c r="K357" s="66">
        <f t="shared" si="24"/>
        <v>2.2206333656336414E-2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0">
        <v>922</v>
      </c>
      <c r="D358" s="81">
        <v>2.8303986343663583E-2</v>
      </c>
      <c r="E358" s="78">
        <f t="shared" si="25"/>
        <v>5.0510324344213348E-2</v>
      </c>
      <c r="F358" s="78">
        <f t="shared" si="26"/>
        <v>5.0510319999999997E-2</v>
      </c>
      <c r="G358" s="44" t="s">
        <v>249</v>
      </c>
      <c r="H358" s="40"/>
      <c r="I358" s="40"/>
      <c r="J358" s="65">
        <f t="shared" si="23"/>
        <v>2.8303986343663583E-2</v>
      </c>
      <c r="K358" s="66">
        <f t="shared" si="24"/>
        <v>2.2206333656336414E-2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0">
        <v>925</v>
      </c>
      <c r="D359" s="81">
        <v>2.8303986343663583E-2</v>
      </c>
      <c r="E359" s="78">
        <f t="shared" si="25"/>
        <v>5.0510324344213348E-2</v>
      </c>
      <c r="F359" s="78">
        <f t="shared" si="26"/>
        <v>5.0510319999999997E-2</v>
      </c>
      <c r="G359" s="44" t="s">
        <v>249</v>
      </c>
      <c r="H359" s="40"/>
      <c r="I359" s="40"/>
      <c r="J359" s="65">
        <f t="shared" si="23"/>
        <v>2.8303986343663583E-2</v>
      </c>
      <c r="K359" s="66">
        <f t="shared" si="24"/>
        <v>2.2206333656336414E-2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0">
        <v>930</v>
      </c>
      <c r="D360" s="81">
        <v>2.8303986343663583E-2</v>
      </c>
      <c r="E360" s="78">
        <f t="shared" si="25"/>
        <v>5.0510324344213348E-2</v>
      </c>
      <c r="F360" s="78">
        <f t="shared" si="26"/>
        <v>5.0510319999999997E-2</v>
      </c>
      <c r="G360" s="44" t="s">
        <v>249</v>
      </c>
      <c r="H360" s="40"/>
      <c r="I360" s="40"/>
      <c r="J360" s="65">
        <f t="shared" si="23"/>
        <v>2.8303986343663583E-2</v>
      </c>
      <c r="K360" s="66">
        <f t="shared" si="24"/>
        <v>2.2206333656336414E-2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0">
        <v>932</v>
      </c>
      <c r="D361" s="81">
        <v>2.8303986343663583E-2</v>
      </c>
      <c r="E361" s="78">
        <f t="shared" si="25"/>
        <v>5.0510324344213348E-2</v>
      </c>
      <c r="F361" s="78">
        <f t="shared" si="26"/>
        <v>5.0510319999999997E-2</v>
      </c>
      <c r="G361" s="44" t="s">
        <v>249</v>
      </c>
      <c r="H361" s="40"/>
      <c r="I361" s="40"/>
      <c r="J361" s="65">
        <f t="shared" si="23"/>
        <v>2.8303986343663583E-2</v>
      </c>
      <c r="K361" s="66">
        <f t="shared" si="24"/>
        <v>2.2206333656336414E-2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0">
        <v>938</v>
      </c>
      <c r="D362" s="81">
        <v>2.8303986343663583E-2</v>
      </c>
      <c r="E362" s="78">
        <f t="shared" si="25"/>
        <v>5.0510324344213348E-2</v>
      </c>
      <c r="F362" s="78">
        <f t="shared" si="26"/>
        <v>5.0510319999999997E-2</v>
      </c>
      <c r="G362" s="44" t="s">
        <v>249</v>
      </c>
      <c r="H362" s="40"/>
      <c r="I362" s="40"/>
      <c r="J362" s="65">
        <f t="shared" si="23"/>
        <v>2.8303986343663583E-2</v>
      </c>
      <c r="K362" s="66">
        <f t="shared" si="24"/>
        <v>2.2206333656336414E-2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0">
        <v>940</v>
      </c>
      <c r="D363" s="81">
        <v>2.8303986343663583E-2</v>
      </c>
      <c r="E363" s="78">
        <f t="shared" si="25"/>
        <v>5.0510324344213348E-2</v>
      </c>
      <c r="F363" s="78">
        <f t="shared" si="26"/>
        <v>5.0510319999999997E-2</v>
      </c>
      <c r="G363" s="44" t="s">
        <v>249</v>
      </c>
      <c r="H363" s="40"/>
      <c r="I363" s="40"/>
      <c r="J363" s="65">
        <f t="shared" si="23"/>
        <v>2.8303986343663583E-2</v>
      </c>
      <c r="K363" s="66">
        <f t="shared" si="24"/>
        <v>2.2206333656336414E-2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0">
        <v>944</v>
      </c>
      <c r="D364" s="81">
        <v>2.8303986343663583E-2</v>
      </c>
      <c r="E364" s="78">
        <f t="shared" si="25"/>
        <v>5.0510324344213348E-2</v>
      </c>
      <c r="F364" s="78">
        <f t="shared" si="26"/>
        <v>5.0510319999999997E-2</v>
      </c>
      <c r="G364" s="44" t="s">
        <v>249</v>
      </c>
      <c r="H364" s="40"/>
      <c r="I364" s="40"/>
      <c r="J364" s="65">
        <f t="shared" si="23"/>
        <v>2.8303986343663583E-2</v>
      </c>
      <c r="K364" s="66">
        <f t="shared" si="24"/>
        <v>2.2206333656336414E-2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0">
        <v>951</v>
      </c>
      <c r="D365" s="81">
        <v>2.8303986343663583E-2</v>
      </c>
      <c r="E365" s="78">
        <f t="shared" si="25"/>
        <v>5.0510324344213348E-2</v>
      </c>
      <c r="F365" s="78">
        <f t="shared" si="26"/>
        <v>5.0510319999999997E-2</v>
      </c>
      <c r="G365" s="44" t="s">
        <v>249</v>
      </c>
      <c r="H365" s="40"/>
      <c r="I365" s="40"/>
      <c r="J365" s="65">
        <f t="shared" si="23"/>
        <v>2.8303986343663583E-2</v>
      </c>
      <c r="K365" s="66">
        <f t="shared" si="24"/>
        <v>2.2206333656336414E-2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0">
        <v>952</v>
      </c>
      <c r="D366" s="81">
        <v>2.8303986343663583E-2</v>
      </c>
      <c r="E366" s="78">
        <f t="shared" si="25"/>
        <v>5.0510324344213348E-2</v>
      </c>
      <c r="F366" s="78">
        <f t="shared" si="26"/>
        <v>5.0510319999999997E-2</v>
      </c>
      <c r="G366" s="44" t="s">
        <v>249</v>
      </c>
      <c r="H366" s="40"/>
      <c r="I366" s="40"/>
      <c r="J366" s="65">
        <f t="shared" si="23"/>
        <v>2.8303986343663583E-2</v>
      </c>
      <c r="K366" s="66">
        <f t="shared" si="24"/>
        <v>2.2206333656336414E-2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0">
        <v>1185</v>
      </c>
      <c r="D367" s="81">
        <v>9.632874579634387E-3</v>
      </c>
      <c r="E367" s="78">
        <f t="shared" si="25"/>
        <v>4.5995554504834155E-2</v>
      </c>
      <c r="F367" s="78">
        <f t="shared" si="26"/>
        <v>4.5995550000000003E-2</v>
      </c>
      <c r="G367" s="44" t="s">
        <v>249</v>
      </c>
      <c r="H367" s="40"/>
      <c r="I367" s="40"/>
      <c r="J367" s="65">
        <f t="shared" si="23"/>
        <v>9.632874579634387E-3</v>
      </c>
      <c r="K367" s="66">
        <f t="shared" si="24"/>
        <v>3.6362675420365614E-2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0">
        <v>1200</v>
      </c>
      <c r="D368" s="81">
        <v>9.632874579634387E-3</v>
      </c>
      <c r="E368" s="78">
        <f t="shared" si="25"/>
        <v>4.5995554504834155E-2</v>
      </c>
      <c r="F368" s="78">
        <f t="shared" si="26"/>
        <v>4.5995550000000003E-2</v>
      </c>
      <c r="G368" s="44" t="s">
        <v>249</v>
      </c>
      <c r="H368" s="40"/>
      <c r="I368" s="40"/>
      <c r="J368" s="65">
        <f t="shared" si="23"/>
        <v>9.632874579634387E-3</v>
      </c>
      <c r="K368" s="66">
        <f t="shared" si="24"/>
        <v>3.6362675420365614E-2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0">
        <v>1201</v>
      </c>
      <c r="D369" s="81">
        <v>9.632874579634387E-3</v>
      </c>
      <c r="E369" s="78">
        <f t="shared" si="25"/>
        <v>4.5995554504834155E-2</v>
      </c>
      <c r="F369" s="78">
        <f t="shared" si="26"/>
        <v>4.5995550000000003E-2</v>
      </c>
      <c r="G369" s="44" t="s">
        <v>249</v>
      </c>
      <c r="H369" s="40"/>
      <c r="I369" s="40"/>
      <c r="J369" s="65">
        <f t="shared" si="23"/>
        <v>9.632874579634387E-3</v>
      </c>
      <c r="K369" s="66">
        <f t="shared" si="24"/>
        <v>3.6362675420365614E-2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0">
        <v>1327</v>
      </c>
      <c r="D370" s="81">
        <v>6.4282335846296175E-3</v>
      </c>
      <c r="E370" s="78">
        <f t="shared" si="25"/>
        <v>4.5995554504834155E-2</v>
      </c>
      <c r="F370" s="78">
        <f t="shared" si="26"/>
        <v>4.5995550000000003E-2</v>
      </c>
      <c r="G370" s="44" t="s">
        <v>249</v>
      </c>
      <c r="H370" s="40"/>
      <c r="I370" s="40"/>
      <c r="J370" s="65">
        <f t="shared" si="23"/>
        <v>6.4282335846296175E-3</v>
      </c>
      <c r="K370" s="66">
        <f t="shared" si="24"/>
        <v>3.9567316415370382E-2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0">
        <v>1328</v>
      </c>
      <c r="D371" s="81">
        <v>1.0045380021504728E-2</v>
      </c>
      <c r="E371" s="78">
        <f t="shared" si="25"/>
        <v>4.5995554504834155E-2</v>
      </c>
      <c r="F371" s="78">
        <f t="shared" si="26"/>
        <v>4.5995550000000003E-2</v>
      </c>
      <c r="G371" s="44" t="s">
        <v>249</v>
      </c>
      <c r="H371" s="40"/>
      <c r="I371" s="40"/>
      <c r="J371" s="65">
        <f t="shared" si="23"/>
        <v>1.0045380021504728E-2</v>
      </c>
      <c r="K371" s="66">
        <f t="shared" si="24"/>
        <v>3.5950169978495275E-2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0">
        <v>1339</v>
      </c>
      <c r="D372" s="81">
        <v>2.363392808260777E-2</v>
      </c>
      <c r="E372" s="78">
        <f t="shared" si="25"/>
        <v>5.0510324344213348E-2</v>
      </c>
      <c r="F372" s="78">
        <f t="shared" si="26"/>
        <v>5.0510319999999997E-2</v>
      </c>
      <c r="G372" s="44" t="s">
        <v>249</v>
      </c>
      <c r="H372" s="40"/>
      <c r="I372" s="40"/>
      <c r="J372" s="65">
        <f t="shared" si="23"/>
        <v>2.363392808260777E-2</v>
      </c>
      <c r="K372" s="66">
        <f t="shared" si="24"/>
        <v>2.6876391917392228E-2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0">
        <v>856</v>
      </c>
      <c r="D373" s="81">
        <v>9.632874579634387E-3</v>
      </c>
      <c r="E373" s="78">
        <f t="shared" si="25"/>
        <v>4.5995554504834155E-2</v>
      </c>
      <c r="F373" s="78">
        <f t="shared" si="26"/>
        <v>4.5995550000000003E-2</v>
      </c>
      <c r="G373" s="44" t="s">
        <v>249</v>
      </c>
      <c r="H373" s="40"/>
      <c r="I373" s="40"/>
      <c r="J373" s="65">
        <f t="shared" si="23"/>
        <v>9.632874579634387E-3</v>
      </c>
      <c r="K373" s="66">
        <f t="shared" si="24"/>
        <v>3.6362675420365614E-2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0">
        <v>709</v>
      </c>
      <c r="D374" s="81">
        <v>8.5430874796831834E-3</v>
      </c>
      <c r="E374" s="78">
        <f t="shared" si="25"/>
        <v>4.5995554504834155E-2</v>
      </c>
      <c r="F374" s="78">
        <f t="shared" si="26"/>
        <v>4.5995550000000003E-2</v>
      </c>
      <c r="G374" s="44" t="s">
        <v>249</v>
      </c>
      <c r="H374" s="40"/>
      <c r="I374" s="40"/>
      <c r="J374" s="65">
        <f t="shared" si="23"/>
        <v>8.5430874796831834E-3</v>
      </c>
      <c r="K374" s="66">
        <f t="shared" si="24"/>
        <v>3.7452462520316823E-2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0">
        <v>685</v>
      </c>
      <c r="D375" s="81">
        <v>1.2722026216063697E-2</v>
      </c>
      <c r="E375" s="78">
        <f t="shared" si="25"/>
        <v>4.5995554504834155E-2</v>
      </c>
      <c r="F375" s="78">
        <f t="shared" si="26"/>
        <v>4.5995550000000003E-2</v>
      </c>
      <c r="G375" s="44" t="s">
        <v>249</v>
      </c>
      <c r="H375" s="40"/>
      <c r="I375" s="40"/>
      <c r="J375" s="65">
        <f t="shared" si="23"/>
        <v>1.2722026216063697E-2</v>
      </c>
      <c r="K375" s="66">
        <f t="shared" si="24"/>
        <v>3.3273523783936304E-2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0">
        <v>1345</v>
      </c>
      <c r="D376" s="81">
        <v>4.7187111733563956E-2</v>
      </c>
      <c r="E376" s="78">
        <f t="shared" si="25"/>
        <v>5.0510324344213348E-2</v>
      </c>
      <c r="F376" s="78">
        <f t="shared" si="26"/>
        <v>5.0510319999999997E-2</v>
      </c>
      <c r="G376" s="44"/>
      <c r="H376" s="40"/>
      <c r="I376" s="40"/>
      <c r="J376" s="65">
        <f t="shared" si="23"/>
        <v>4.7187111733563956E-2</v>
      </c>
      <c r="K376" s="66">
        <f t="shared" si="24"/>
        <v>3.323208266436041E-3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0">
        <v>1346</v>
      </c>
      <c r="D377" s="81">
        <v>8.0359392759516615E-3</v>
      </c>
      <c r="E377" s="78">
        <f t="shared" si="25"/>
        <v>4.5995554504834155E-2</v>
      </c>
      <c r="F377" s="78">
        <f t="shared" si="26"/>
        <v>4.5995550000000003E-2</v>
      </c>
      <c r="G377" s="44" t="s">
        <v>249</v>
      </c>
      <c r="H377" s="40"/>
      <c r="I377" s="40"/>
      <c r="J377" s="65">
        <f t="shared" si="23"/>
        <v>8.0359392759516615E-3</v>
      </c>
      <c r="K377" s="66">
        <f t="shared" si="24"/>
        <v>3.795961072404834E-2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0">
        <v>1347</v>
      </c>
      <c r="D378" s="81">
        <v>2.6128641246506767E-2</v>
      </c>
      <c r="E378" s="78">
        <f t="shared" si="25"/>
        <v>5.0510324344213348E-2</v>
      </c>
      <c r="F378" s="78">
        <f t="shared" si="26"/>
        <v>5.0510319999999997E-2</v>
      </c>
      <c r="G378" s="44" t="s">
        <v>249</v>
      </c>
      <c r="H378" s="40"/>
      <c r="I378" s="40"/>
      <c r="J378" s="65">
        <f t="shared" si="23"/>
        <v>2.6128641246506767E-2</v>
      </c>
      <c r="K378" s="66">
        <f t="shared" si="24"/>
        <v>2.438167875349323E-2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0">
        <v>1349</v>
      </c>
      <c r="D379" s="81">
        <v>1.2931335321776379E-2</v>
      </c>
      <c r="E379" s="78">
        <f t="shared" si="25"/>
        <v>4.5995554504834155E-2</v>
      </c>
      <c r="F379" s="78">
        <f t="shared" si="26"/>
        <v>4.5995550000000003E-2</v>
      </c>
      <c r="G379" s="44" t="s">
        <v>249</v>
      </c>
      <c r="H379" s="40"/>
      <c r="I379" s="40"/>
      <c r="J379" s="65">
        <f t="shared" si="23"/>
        <v>1.2931335321776379E-2</v>
      </c>
      <c r="K379" s="66">
        <f t="shared" si="24"/>
        <v>3.3064214678223625E-2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0">
        <v>1350</v>
      </c>
      <c r="D380" s="81">
        <v>8.6033329525690705E-3</v>
      </c>
      <c r="E380" s="78">
        <f t="shared" si="25"/>
        <v>4.5995554504834155E-2</v>
      </c>
      <c r="F380" s="78">
        <f t="shared" si="26"/>
        <v>4.5995550000000003E-2</v>
      </c>
      <c r="G380" s="44" t="s">
        <v>249</v>
      </c>
      <c r="H380" s="40"/>
      <c r="I380" s="40"/>
      <c r="J380" s="65">
        <f t="shared" si="23"/>
        <v>8.6033329525690705E-3</v>
      </c>
      <c r="K380" s="66">
        <f t="shared" si="24"/>
        <v>3.7392217047430933E-2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0">
        <v>1351</v>
      </c>
      <c r="D381" s="81">
        <v>1.3899726063912703E-2</v>
      </c>
      <c r="E381" s="78">
        <f t="shared" si="25"/>
        <v>4.5995554504834155E-2</v>
      </c>
      <c r="F381" s="78">
        <f t="shared" si="26"/>
        <v>4.5995550000000003E-2</v>
      </c>
      <c r="G381" s="44" t="s">
        <v>249</v>
      </c>
      <c r="H381" s="40"/>
      <c r="I381" s="40"/>
      <c r="J381" s="65">
        <f t="shared" si="23"/>
        <v>1.3899726063912703E-2</v>
      </c>
      <c r="K381" s="66">
        <f t="shared" si="24"/>
        <v>3.20958239360873E-2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0">
        <v>1352</v>
      </c>
      <c r="D382" s="81">
        <v>6.0619758092837024E-3</v>
      </c>
      <c r="E382" s="78">
        <f t="shared" si="25"/>
        <v>4.5995554504834155E-2</v>
      </c>
      <c r="F382" s="78">
        <f t="shared" si="26"/>
        <v>4.5995550000000003E-2</v>
      </c>
      <c r="G382" s="44" t="s">
        <v>249</v>
      </c>
      <c r="H382" s="40"/>
      <c r="I382" s="40"/>
      <c r="J382" s="65">
        <f t="shared" si="23"/>
        <v>6.0619758092837024E-3</v>
      </c>
      <c r="K382" s="66">
        <f t="shared" si="24"/>
        <v>3.9933574190716303E-2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0">
        <v>1353</v>
      </c>
      <c r="D383" s="81">
        <v>4.7187111733563956E-2</v>
      </c>
      <c r="E383" s="78">
        <f t="shared" si="25"/>
        <v>5.0510324344213348E-2</v>
      </c>
      <c r="F383" s="78">
        <f t="shared" si="26"/>
        <v>5.0510319999999997E-2</v>
      </c>
      <c r="G383" s="44"/>
      <c r="H383" s="40"/>
      <c r="I383" s="40"/>
      <c r="J383" s="65">
        <f t="shared" si="23"/>
        <v>4.7187111733563956E-2</v>
      </c>
      <c r="K383" s="66">
        <f t="shared" si="24"/>
        <v>3.323208266436041E-3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0">
        <v>1354</v>
      </c>
      <c r="D384" s="81">
        <v>1.2027507993583694E-2</v>
      </c>
      <c r="E384" s="78">
        <f t="shared" si="25"/>
        <v>4.5995554504834155E-2</v>
      </c>
      <c r="F384" s="78">
        <f t="shared" si="26"/>
        <v>4.5995550000000003E-2</v>
      </c>
      <c r="G384" s="44" t="s">
        <v>249</v>
      </c>
      <c r="H384" s="40"/>
      <c r="I384" s="40"/>
      <c r="J384" s="65">
        <f t="shared" ref="J384:J447" si="27">+D384</f>
        <v>1.2027507993583694E-2</v>
      </c>
      <c r="K384" s="66">
        <f t="shared" ref="K384:K447" si="28">F384-J384</f>
        <v>3.3968042006416309E-2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0">
        <v>1355</v>
      </c>
      <c r="D385" s="81">
        <v>3.4718437041062734E-2</v>
      </c>
      <c r="E385" s="78">
        <f t="shared" si="25"/>
        <v>5.0510324344213348E-2</v>
      </c>
      <c r="F385" s="78">
        <f t="shared" si="26"/>
        <v>5.0510319999999997E-2</v>
      </c>
      <c r="G385" s="44" t="s">
        <v>249</v>
      </c>
      <c r="H385" s="40"/>
      <c r="I385" s="40"/>
      <c r="J385" s="65">
        <f t="shared" si="27"/>
        <v>3.4718437041062734E-2</v>
      </c>
      <c r="K385" s="66">
        <f t="shared" si="28"/>
        <v>1.5791882958937263E-2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0">
        <v>1356</v>
      </c>
      <c r="D386" s="81">
        <v>2.2366150845275618E-2</v>
      </c>
      <c r="E386" s="78">
        <f t="shared" si="25"/>
        <v>5.0510324344213348E-2</v>
      </c>
      <c r="F386" s="78">
        <f t="shared" si="26"/>
        <v>5.0510319999999997E-2</v>
      </c>
      <c r="G386" s="44" t="s">
        <v>249</v>
      </c>
      <c r="H386" s="40"/>
      <c r="I386" s="40"/>
      <c r="J386" s="65">
        <f t="shared" si="27"/>
        <v>2.2366150845275618E-2</v>
      </c>
      <c r="K386" s="66">
        <f t="shared" si="28"/>
        <v>2.8144169154724379E-2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0">
        <v>1357</v>
      </c>
      <c r="D387" s="81">
        <v>4.6398045153311918E-2</v>
      </c>
      <c r="E387" s="78">
        <f t="shared" ref="E387:E450" si="29">IF(AND(G387="X",D387&lt;$N$17),VLOOKUP(D387,$N$7:$Q$51,4,1),IF(D387&lt;$N$17,VLOOKUP(D387,$N$7:$P$51,3,1),IF(G387="X",VLOOKUP(D387,$N$7:$R$51,4,1),VLOOKUP(D387,$N$7:$R$51,3,1))))</f>
        <v>5.0510324344213348E-2</v>
      </c>
      <c r="F387" s="78">
        <f t="shared" ref="F387:F450" si="30">ROUND(E387,8)</f>
        <v>5.0510319999999997E-2</v>
      </c>
      <c r="G387" s="44"/>
      <c r="H387" s="40"/>
      <c r="I387" s="40"/>
      <c r="J387" s="65">
        <f t="shared" si="27"/>
        <v>4.6398045153311918E-2</v>
      </c>
      <c r="K387" s="66">
        <f t="shared" si="28"/>
        <v>4.1122748466880799E-3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0">
        <v>1358</v>
      </c>
      <c r="D388" s="81">
        <v>2.0409164865757997E-2</v>
      </c>
      <c r="E388" s="78">
        <f t="shared" si="29"/>
        <v>4.5995554504834155E-2</v>
      </c>
      <c r="F388" s="78">
        <f t="shared" si="30"/>
        <v>4.5995550000000003E-2</v>
      </c>
      <c r="G388" s="44" t="s">
        <v>249</v>
      </c>
      <c r="H388" s="40"/>
      <c r="I388" s="40"/>
      <c r="J388" s="65">
        <f t="shared" si="27"/>
        <v>2.0409164865757997E-2</v>
      </c>
      <c r="K388" s="66">
        <f t="shared" si="28"/>
        <v>2.5586385134242006E-2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0">
        <v>1359</v>
      </c>
      <c r="D389" s="81">
        <v>5.9027947575945464E-3</v>
      </c>
      <c r="E389" s="78">
        <f t="shared" si="29"/>
        <v>4.5995554504834155E-2</v>
      </c>
      <c r="F389" s="78">
        <f t="shared" si="30"/>
        <v>4.5995550000000003E-2</v>
      </c>
      <c r="G389" s="44" t="s">
        <v>249</v>
      </c>
      <c r="H389" s="40"/>
      <c r="I389" s="40"/>
      <c r="J389" s="65">
        <f t="shared" si="27"/>
        <v>5.9027947575945464E-3</v>
      </c>
      <c r="K389" s="66">
        <f t="shared" si="28"/>
        <v>4.0092755242405458E-2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0">
        <v>1360</v>
      </c>
      <c r="D390" s="81">
        <v>8.4313182236510509E-3</v>
      </c>
      <c r="E390" s="78">
        <f t="shared" si="29"/>
        <v>4.5995554504834155E-2</v>
      </c>
      <c r="F390" s="78">
        <f t="shared" si="30"/>
        <v>4.5995550000000003E-2</v>
      </c>
      <c r="G390" s="44" t="s">
        <v>249</v>
      </c>
      <c r="H390" s="40"/>
      <c r="I390" s="40"/>
      <c r="J390" s="65">
        <f t="shared" si="27"/>
        <v>8.4313182236510509E-3</v>
      </c>
      <c r="K390" s="66">
        <f t="shared" si="28"/>
        <v>3.7564231776348954E-2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0">
        <v>1361</v>
      </c>
      <c r="D391" s="81">
        <v>7.6963498826287556E-3</v>
      </c>
      <c r="E391" s="78">
        <f t="shared" si="29"/>
        <v>4.5995554504834155E-2</v>
      </c>
      <c r="F391" s="78">
        <f t="shared" si="30"/>
        <v>4.5995550000000003E-2</v>
      </c>
      <c r="G391" s="44" t="s">
        <v>249</v>
      </c>
      <c r="H391" s="40"/>
      <c r="I391" s="40"/>
      <c r="J391" s="65">
        <f t="shared" si="27"/>
        <v>7.6963498826287556E-3</v>
      </c>
      <c r="K391" s="66">
        <f t="shared" si="28"/>
        <v>3.829920011737125E-2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0">
        <v>1362</v>
      </c>
      <c r="D392" s="81">
        <v>1.3007399056566702E-2</v>
      </c>
      <c r="E392" s="78">
        <f t="shared" si="29"/>
        <v>4.5995554504834155E-2</v>
      </c>
      <c r="F392" s="78">
        <f t="shared" si="30"/>
        <v>4.5995550000000003E-2</v>
      </c>
      <c r="G392" s="44" t="s">
        <v>249</v>
      </c>
      <c r="H392" s="40"/>
      <c r="I392" s="40"/>
      <c r="J392" s="65">
        <f t="shared" si="27"/>
        <v>1.3007399056566702E-2</v>
      </c>
      <c r="K392" s="66">
        <f t="shared" si="28"/>
        <v>3.2988150943433298E-2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0">
        <v>1366</v>
      </c>
      <c r="D393" s="81">
        <v>1.4719232800303683E-2</v>
      </c>
      <c r="E393" s="78">
        <f t="shared" si="29"/>
        <v>4.5995554504834155E-2</v>
      </c>
      <c r="F393" s="78">
        <f t="shared" si="30"/>
        <v>4.5995550000000003E-2</v>
      </c>
      <c r="G393" s="44" t="s">
        <v>249</v>
      </c>
      <c r="H393" s="40"/>
      <c r="I393" s="40"/>
      <c r="J393" s="65">
        <f t="shared" si="27"/>
        <v>1.4719232800303683E-2</v>
      </c>
      <c r="K393" s="66">
        <f t="shared" si="28"/>
        <v>3.127631719969632E-2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0">
        <v>1367</v>
      </c>
      <c r="D394" s="81">
        <v>6.8445477059611223E-3</v>
      </c>
      <c r="E394" s="78">
        <f t="shared" si="29"/>
        <v>4.5995554504834155E-2</v>
      </c>
      <c r="F394" s="78">
        <f t="shared" si="30"/>
        <v>4.5995550000000003E-2</v>
      </c>
      <c r="G394" s="44" t="s">
        <v>249</v>
      </c>
      <c r="H394" s="40"/>
      <c r="I394" s="40"/>
      <c r="J394" s="65">
        <f t="shared" si="27"/>
        <v>6.8445477059611223E-3</v>
      </c>
      <c r="K394" s="66">
        <f t="shared" si="28"/>
        <v>3.9151002294038881E-2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0">
        <v>1368</v>
      </c>
      <c r="D395" s="81">
        <v>6.3108530335192056E-3</v>
      </c>
      <c r="E395" s="78">
        <f t="shared" si="29"/>
        <v>4.5995554504834155E-2</v>
      </c>
      <c r="F395" s="78">
        <f t="shared" si="30"/>
        <v>4.5995550000000003E-2</v>
      </c>
      <c r="G395" s="44" t="s">
        <v>249</v>
      </c>
      <c r="H395" s="40"/>
      <c r="I395" s="40"/>
      <c r="J395" s="65">
        <f t="shared" si="27"/>
        <v>6.3108530335192056E-3</v>
      </c>
      <c r="K395" s="66">
        <f t="shared" si="28"/>
        <v>3.9684696966480797E-2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0">
        <v>1370</v>
      </c>
      <c r="D396" s="81">
        <v>6.7359156450923071E-3</v>
      </c>
      <c r="E396" s="78">
        <f t="shared" si="29"/>
        <v>4.5995554504834155E-2</v>
      </c>
      <c r="F396" s="78">
        <f t="shared" si="30"/>
        <v>4.5995550000000003E-2</v>
      </c>
      <c r="G396" s="44" t="s">
        <v>249</v>
      </c>
      <c r="H396" s="40"/>
      <c r="I396" s="40"/>
      <c r="J396" s="65">
        <f t="shared" si="27"/>
        <v>6.7359156450923071E-3</v>
      </c>
      <c r="K396" s="66">
        <f t="shared" si="28"/>
        <v>3.9259634354907695E-2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0">
        <v>1371</v>
      </c>
      <c r="D397" s="81">
        <v>2.8725449232775695E-2</v>
      </c>
      <c r="E397" s="78">
        <f t="shared" si="29"/>
        <v>5.0510324344213348E-2</v>
      </c>
      <c r="F397" s="78">
        <f t="shared" si="30"/>
        <v>5.0510319999999997E-2</v>
      </c>
      <c r="G397" s="44" t="s">
        <v>249</v>
      </c>
      <c r="H397" s="40"/>
      <c r="I397" s="40"/>
      <c r="J397" s="65">
        <f t="shared" si="27"/>
        <v>2.8725449232775695E-2</v>
      </c>
      <c r="K397" s="66">
        <f t="shared" si="28"/>
        <v>2.1784870767224303E-2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0">
        <v>1373</v>
      </c>
      <c r="D398" s="81">
        <v>1.8123199606917797E-2</v>
      </c>
      <c r="E398" s="78">
        <f t="shared" si="29"/>
        <v>4.5995554504834155E-2</v>
      </c>
      <c r="F398" s="78">
        <f t="shared" si="30"/>
        <v>4.5995550000000003E-2</v>
      </c>
      <c r="G398" s="44" t="s">
        <v>249</v>
      </c>
      <c r="H398" s="40"/>
      <c r="I398" s="40"/>
      <c r="J398" s="65">
        <f t="shared" si="27"/>
        <v>1.8123199606917797E-2</v>
      </c>
      <c r="K398" s="66">
        <f t="shared" si="28"/>
        <v>2.7872350393082206E-2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0">
        <v>1374</v>
      </c>
      <c r="D399" s="81">
        <v>1.1663945881667694E-2</v>
      </c>
      <c r="E399" s="78">
        <f t="shared" si="29"/>
        <v>4.5995554504834155E-2</v>
      </c>
      <c r="F399" s="78">
        <f t="shared" si="30"/>
        <v>4.5995550000000003E-2</v>
      </c>
      <c r="G399" s="44" t="s">
        <v>249</v>
      </c>
      <c r="H399" s="40"/>
      <c r="I399" s="40"/>
      <c r="J399" s="65">
        <f t="shared" si="27"/>
        <v>1.1663945881667694E-2</v>
      </c>
      <c r="K399" s="66">
        <f t="shared" si="28"/>
        <v>3.4331604118332311E-2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0">
        <v>1375</v>
      </c>
      <c r="D400" s="81">
        <v>2.9915426209494864E-2</v>
      </c>
      <c r="E400" s="78">
        <f t="shared" si="29"/>
        <v>5.0510324344213348E-2</v>
      </c>
      <c r="F400" s="78">
        <f t="shared" si="30"/>
        <v>5.0510319999999997E-2</v>
      </c>
      <c r="G400" s="44" t="s">
        <v>249</v>
      </c>
      <c r="H400" s="40"/>
      <c r="I400" s="40"/>
      <c r="J400" s="65">
        <f t="shared" si="27"/>
        <v>2.9915426209494864E-2</v>
      </c>
      <c r="K400" s="66">
        <f t="shared" si="28"/>
        <v>2.0594893790505133E-2</v>
      </c>
      <c r="AB400" s="58"/>
      <c r="AH400" s="46"/>
    </row>
    <row r="401" spans="1:34" x14ac:dyDescent="0.35">
      <c r="A401" s="32">
        <v>66</v>
      </c>
      <c r="B401" s="32" t="s">
        <v>473</v>
      </c>
      <c r="C401" s="90">
        <v>66</v>
      </c>
      <c r="D401" s="81">
        <v>9.7905113838763796E-2</v>
      </c>
      <c r="E401" s="78">
        <f t="shared" si="29"/>
        <v>0.10483982559945144</v>
      </c>
      <c r="F401" s="78">
        <f t="shared" si="30"/>
        <v>0.10483982999999999</v>
      </c>
      <c r="G401" s="44"/>
      <c r="H401" s="40"/>
      <c r="I401" s="40"/>
      <c r="J401" s="65">
        <f t="shared" si="27"/>
        <v>9.7905113838763796E-2</v>
      </c>
      <c r="K401" s="66">
        <f t="shared" si="28"/>
        <v>6.9347161612361985E-3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0">
        <v>290</v>
      </c>
      <c r="D402" s="81">
        <v>2.7639514720196292E-2</v>
      </c>
      <c r="E402" s="78">
        <f t="shared" si="29"/>
        <v>4.1446825918494766E-2</v>
      </c>
      <c r="F402" s="78">
        <f t="shared" si="30"/>
        <v>4.1446829999999997E-2</v>
      </c>
      <c r="G402" s="44"/>
      <c r="H402" s="40"/>
      <c r="I402" s="40"/>
      <c r="J402" s="65">
        <f t="shared" si="27"/>
        <v>2.7639514720196292E-2</v>
      </c>
      <c r="K402" s="66">
        <f t="shared" si="28"/>
        <v>1.3807315279803705E-2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0">
        <v>471</v>
      </c>
      <c r="D403" s="81">
        <v>1.2148265340612826E-2</v>
      </c>
      <c r="E403" s="78">
        <f t="shared" si="29"/>
        <v>4.5995554504834155E-2</v>
      </c>
      <c r="F403" s="78">
        <f t="shared" si="30"/>
        <v>4.5995550000000003E-2</v>
      </c>
      <c r="G403" s="44" t="s">
        <v>249</v>
      </c>
      <c r="H403" s="40"/>
      <c r="I403" s="40"/>
      <c r="J403" s="65">
        <f t="shared" si="27"/>
        <v>1.2148265340612826E-2</v>
      </c>
      <c r="K403" s="66">
        <f t="shared" si="28"/>
        <v>3.3847284659387175E-2</v>
      </c>
      <c r="AB403" s="58"/>
      <c r="AH403" s="46"/>
    </row>
    <row r="404" spans="1:34" x14ac:dyDescent="0.35">
      <c r="A404" s="32">
        <v>523</v>
      </c>
      <c r="B404" s="32" t="s">
        <v>78</v>
      </c>
      <c r="C404" s="90">
        <v>523</v>
      </c>
      <c r="D404" s="81">
        <v>3.4315922403687103E-2</v>
      </c>
      <c r="E404" s="78">
        <f t="shared" si="29"/>
        <v>4.1446825918494766E-2</v>
      </c>
      <c r="F404" s="78">
        <f t="shared" si="30"/>
        <v>4.1446829999999997E-2</v>
      </c>
      <c r="G404" s="44"/>
      <c r="H404" s="40"/>
      <c r="I404" s="40"/>
      <c r="J404" s="65">
        <f t="shared" si="27"/>
        <v>3.4315922403687103E-2</v>
      </c>
      <c r="K404" s="66">
        <f t="shared" si="28"/>
        <v>7.1309075963128937E-3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0">
        <v>1208</v>
      </c>
      <c r="D405" s="81">
        <v>4.9911712166375135E-3</v>
      </c>
      <c r="E405" s="78">
        <f t="shared" si="29"/>
        <v>4.5995554504834155E-2</v>
      </c>
      <c r="F405" s="78">
        <f t="shared" si="30"/>
        <v>4.5995550000000003E-2</v>
      </c>
      <c r="G405" s="44" t="s">
        <v>249</v>
      </c>
      <c r="H405" s="40"/>
      <c r="I405" s="40"/>
      <c r="J405" s="65">
        <f t="shared" si="27"/>
        <v>4.9911712166375135E-3</v>
      </c>
      <c r="K405" s="66">
        <f t="shared" si="28"/>
        <v>4.1004378783362487E-2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0">
        <v>1344</v>
      </c>
      <c r="D406" s="81">
        <v>4.7187111733563956E-2</v>
      </c>
      <c r="E406" s="78">
        <f t="shared" si="29"/>
        <v>5.0510324344213348E-2</v>
      </c>
      <c r="F406" s="78">
        <f t="shared" si="30"/>
        <v>5.0510319999999997E-2</v>
      </c>
      <c r="G406" s="44"/>
      <c r="H406" s="40"/>
      <c r="I406" s="40"/>
      <c r="J406" s="65">
        <f t="shared" si="27"/>
        <v>4.7187111733563956E-2</v>
      </c>
      <c r="K406" s="66">
        <f t="shared" si="28"/>
        <v>3.323208266436041E-3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0">
        <v>1500</v>
      </c>
      <c r="D407" s="81">
        <v>8.9490076347824715E-3</v>
      </c>
      <c r="E407" s="78">
        <f t="shared" si="29"/>
        <v>2.1562850369516204E-2</v>
      </c>
      <c r="F407" s="78">
        <f t="shared" si="30"/>
        <v>2.1562850000000001E-2</v>
      </c>
      <c r="G407" s="44"/>
      <c r="H407" s="40"/>
      <c r="I407" s="40"/>
      <c r="J407" s="65">
        <f t="shared" si="27"/>
        <v>8.9490076347824715E-3</v>
      </c>
      <c r="K407" s="66">
        <f t="shared" si="28"/>
        <v>1.261384236521753E-2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0">
        <v>1512</v>
      </c>
      <c r="D408" s="81">
        <v>4.7187111733563956E-2</v>
      </c>
      <c r="E408" s="78">
        <f t="shared" si="29"/>
        <v>5.0510324344213348E-2</v>
      </c>
      <c r="F408" s="78">
        <f t="shared" si="30"/>
        <v>5.0510319999999997E-2</v>
      </c>
      <c r="G408" s="44"/>
      <c r="H408" s="40"/>
      <c r="I408" s="40"/>
      <c r="J408" s="65">
        <f t="shared" si="27"/>
        <v>4.7187111733563956E-2</v>
      </c>
      <c r="K408" s="66">
        <f t="shared" si="28"/>
        <v>3.323208266436041E-3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0">
        <v>1514</v>
      </c>
      <c r="D409" s="82">
        <v>1.8123199606917797E-2</v>
      </c>
      <c r="E409" s="78">
        <f t="shared" si="29"/>
        <v>4.5995554504834155E-2</v>
      </c>
      <c r="F409" s="78">
        <f t="shared" si="30"/>
        <v>4.5995550000000003E-2</v>
      </c>
      <c r="G409" s="44" t="s">
        <v>249</v>
      </c>
      <c r="H409" s="40"/>
      <c r="I409" s="40"/>
      <c r="J409" s="65">
        <f t="shared" si="27"/>
        <v>1.8123199606917797E-2</v>
      </c>
      <c r="K409" s="66">
        <f t="shared" si="28"/>
        <v>2.7872350393082206E-2</v>
      </c>
      <c r="AB409" s="58"/>
      <c r="AH409" s="46"/>
    </row>
    <row r="410" spans="1:34" x14ac:dyDescent="0.35">
      <c r="A410" s="84">
        <v>1515</v>
      </c>
      <c r="B410" s="32" t="s">
        <v>480</v>
      </c>
      <c r="C410" s="93">
        <v>1515</v>
      </c>
      <c r="D410" s="82">
        <v>7.9698678617830428E-3</v>
      </c>
      <c r="E410" s="78">
        <f t="shared" si="29"/>
        <v>4.5995554504834155E-2</v>
      </c>
      <c r="F410" s="78">
        <f t="shared" si="30"/>
        <v>4.5995550000000003E-2</v>
      </c>
      <c r="G410" s="44" t="s">
        <v>249</v>
      </c>
      <c r="H410" s="40"/>
      <c r="I410" s="40"/>
      <c r="J410" s="65">
        <f t="shared" si="27"/>
        <v>7.9698678617830428E-3</v>
      </c>
      <c r="K410" s="66">
        <f t="shared" si="28"/>
        <v>3.8025682138216957E-2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0">
        <v>1516</v>
      </c>
      <c r="D411" s="82">
        <v>2.9832766174401282E-2</v>
      </c>
      <c r="E411" s="78">
        <f t="shared" si="29"/>
        <v>5.0510324344213348E-2</v>
      </c>
      <c r="F411" s="78">
        <f t="shared" si="30"/>
        <v>5.0510319999999997E-2</v>
      </c>
      <c r="G411" s="44" t="s">
        <v>249</v>
      </c>
      <c r="H411" s="40"/>
      <c r="I411" s="40"/>
      <c r="J411" s="65">
        <f t="shared" si="27"/>
        <v>2.9832766174401282E-2</v>
      </c>
      <c r="K411" s="66">
        <f t="shared" si="28"/>
        <v>2.0677553825598716E-2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0">
        <v>1517</v>
      </c>
      <c r="D412" s="82">
        <v>2.6146422529906163E-2</v>
      </c>
      <c r="E412" s="78">
        <f t="shared" si="29"/>
        <v>5.0510324344213348E-2</v>
      </c>
      <c r="F412" s="78">
        <f t="shared" si="30"/>
        <v>5.0510319999999997E-2</v>
      </c>
      <c r="G412" s="44" t="s">
        <v>249</v>
      </c>
      <c r="H412" s="40"/>
      <c r="I412" s="40"/>
      <c r="J412" s="65">
        <f t="shared" si="27"/>
        <v>2.6146422529906163E-2</v>
      </c>
      <c r="K412" s="66">
        <f t="shared" si="28"/>
        <v>2.4363897470093834E-2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0">
        <v>1518</v>
      </c>
      <c r="D413" s="82">
        <v>8.4654343162090927E-3</v>
      </c>
      <c r="E413" s="78">
        <f t="shared" si="29"/>
        <v>4.5995554504834155E-2</v>
      </c>
      <c r="F413" s="78">
        <f t="shared" si="30"/>
        <v>4.5995550000000003E-2</v>
      </c>
      <c r="G413" s="44" t="s">
        <v>249</v>
      </c>
      <c r="H413" s="40"/>
      <c r="I413" s="40"/>
      <c r="J413" s="65">
        <f t="shared" si="27"/>
        <v>8.4654343162090927E-3</v>
      </c>
      <c r="K413" s="66">
        <f t="shared" si="28"/>
        <v>3.7530115683790909E-2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0">
        <v>1519</v>
      </c>
      <c r="D414" s="82">
        <v>7.1820578484463188E-3</v>
      </c>
      <c r="E414" s="78">
        <f t="shared" si="29"/>
        <v>4.5995554504834155E-2</v>
      </c>
      <c r="F414" s="78">
        <f t="shared" si="30"/>
        <v>4.5995550000000003E-2</v>
      </c>
      <c r="G414" s="44" t="s">
        <v>249</v>
      </c>
      <c r="H414" s="40"/>
      <c r="I414" s="40"/>
      <c r="J414" s="65">
        <f t="shared" si="27"/>
        <v>7.1820578484463188E-3</v>
      </c>
      <c r="K414" s="66">
        <f t="shared" si="28"/>
        <v>3.8813492151553684E-2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0">
        <v>1520</v>
      </c>
      <c r="D415" s="82">
        <v>7.0071862646889638E-3</v>
      </c>
      <c r="E415" s="78">
        <f t="shared" si="29"/>
        <v>4.5995554504834155E-2</v>
      </c>
      <c r="F415" s="78">
        <f t="shared" si="30"/>
        <v>4.5995550000000003E-2</v>
      </c>
      <c r="G415" s="44" t="s">
        <v>249</v>
      </c>
      <c r="H415" s="40"/>
      <c r="I415" s="40"/>
      <c r="J415" s="65">
        <f t="shared" si="27"/>
        <v>7.0071862646889638E-3</v>
      </c>
      <c r="K415" s="66">
        <f t="shared" si="28"/>
        <v>3.8988363735311039E-2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0">
        <v>1521</v>
      </c>
      <c r="D416" s="82">
        <v>1.5819404281144717E-2</v>
      </c>
      <c r="E416" s="78">
        <f t="shared" si="29"/>
        <v>4.5995554504834155E-2</v>
      </c>
      <c r="F416" s="78">
        <f t="shared" si="30"/>
        <v>4.5995550000000003E-2</v>
      </c>
      <c r="G416" s="44" t="s">
        <v>249</v>
      </c>
      <c r="H416" s="40"/>
      <c r="I416" s="40"/>
      <c r="J416" s="65">
        <f t="shared" si="27"/>
        <v>1.5819404281144717E-2</v>
      </c>
      <c r="K416" s="66">
        <f t="shared" si="28"/>
        <v>3.0176145718855286E-2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0">
        <v>1522</v>
      </c>
      <c r="D417" s="82">
        <v>2.897770544528562E-2</v>
      </c>
      <c r="E417" s="78">
        <f t="shared" si="29"/>
        <v>5.0510324344213348E-2</v>
      </c>
      <c r="F417" s="78">
        <f t="shared" si="30"/>
        <v>5.0510319999999997E-2</v>
      </c>
      <c r="G417" s="44" t="s">
        <v>249</v>
      </c>
      <c r="H417" s="40"/>
      <c r="I417" s="40"/>
      <c r="J417" s="65">
        <f t="shared" si="27"/>
        <v>2.897770544528562E-2</v>
      </c>
      <c r="K417" s="66">
        <f t="shared" si="28"/>
        <v>2.1532614554714377E-2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0">
        <v>1523</v>
      </c>
      <c r="D418" s="82">
        <v>1.1389285727529572E-2</v>
      </c>
      <c r="E418" s="78">
        <f t="shared" si="29"/>
        <v>4.5995554504834155E-2</v>
      </c>
      <c r="F418" s="78">
        <f t="shared" si="30"/>
        <v>4.5995550000000003E-2</v>
      </c>
      <c r="G418" s="44" t="s">
        <v>249</v>
      </c>
      <c r="H418" s="40"/>
      <c r="I418" s="40"/>
      <c r="J418" s="65">
        <f t="shared" si="27"/>
        <v>1.1389285727529572E-2</v>
      </c>
      <c r="K418" s="66">
        <f t="shared" si="28"/>
        <v>3.4606264272470433E-2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0">
        <v>1524</v>
      </c>
      <c r="D419" s="82">
        <v>1.0967785972314117E-2</v>
      </c>
      <c r="E419" s="78">
        <f t="shared" si="29"/>
        <v>4.5995554504834155E-2</v>
      </c>
      <c r="F419" s="78">
        <f t="shared" si="30"/>
        <v>4.5995550000000003E-2</v>
      </c>
      <c r="G419" s="44" t="s">
        <v>249</v>
      </c>
      <c r="H419" s="40"/>
      <c r="I419" s="40"/>
      <c r="J419" s="65">
        <f t="shared" si="27"/>
        <v>1.0967785972314117E-2</v>
      </c>
      <c r="K419" s="66">
        <f t="shared" si="28"/>
        <v>3.5027764027685884E-2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0">
        <v>1526</v>
      </c>
      <c r="D420" s="82">
        <v>1.1389285727529572E-2</v>
      </c>
      <c r="E420" s="78">
        <f t="shared" si="29"/>
        <v>4.5995554504834155E-2</v>
      </c>
      <c r="F420" s="78">
        <f t="shared" si="30"/>
        <v>4.5995550000000003E-2</v>
      </c>
      <c r="G420" s="44" t="s">
        <v>249</v>
      </c>
      <c r="H420" s="40"/>
      <c r="I420" s="40"/>
      <c r="J420" s="65">
        <f t="shared" si="27"/>
        <v>1.1389285727529572E-2</v>
      </c>
      <c r="K420" s="66">
        <f t="shared" si="28"/>
        <v>3.4606264272470433E-2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0">
        <v>1527</v>
      </c>
      <c r="D421" s="82">
        <v>1.7383702857562452E-2</v>
      </c>
      <c r="E421" s="78">
        <f t="shared" si="29"/>
        <v>4.5995554504834155E-2</v>
      </c>
      <c r="F421" s="78">
        <f t="shared" si="30"/>
        <v>4.5995550000000003E-2</v>
      </c>
      <c r="G421" s="44" t="s">
        <v>249</v>
      </c>
      <c r="H421" s="40"/>
      <c r="I421" s="40"/>
      <c r="J421" s="65">
        <f t="shared" si="27"/>
        <v>1.7383702857562452E-2</v>
      </c>
      <c r="K421" s="66">
        <f t="shared" si="28"/>
        <v>2.8611847142437551E-2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0">
        <v>1528</v>
      </c>
      <c r="D422" s="82">
        <v>1.1389285727529572E-2</v>
      </c>
      <c r="E422" s="78">
        <f t="shared" si="29"/>
        <v>4.5995554504834155E-2</v>
      </c>
      <c r="F422" s="78">
        <f t="shared" si="30"/>
        <v>4.5995550000000003E-2</v>
      </c>
      <c r="G422" s="44" t="s">
        <v>249</v>
      </c>
      <c r="H422" s="40"/>
      <c r="I422" s="40"/>
      <c r="J422" s="65">
        <f t="shared" si="27"/>
        <v>1.1389285727529572E-2</v>
      </c>
      <c r="K422" s="66">
        <f t="shared" si="28"/>
        <v>3.4606264272470433E-2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0">
        <v>1529</v>
      </c>
      <c r="D423" s="82">
        <v>1.8123199606917797E-2</v>
      </c>
      <c r="E423" s="78">
        <f t="shared" si="29"/>
        <v>4.5995554504834155E-2</v>
      </c>
      <c r="F423" s="78">
        <f t="shared" si="30"/>
        <v>4.5995550000000003E-2</v>
      </c>
      <c r="G423" s="44" t="s">
        <v>249</v>
      </c>
      <c r="H423" s="40"/>
      <c r="I423" s="40"/>
      <c r="J423" s="65">
        <f t="shared" si="27"/>
        <v>1.8123199606917797E-2</v>
      </c>
      <c r="K423" s="66">
        <f t="shared" si="28"/>
        <v>2.7872350393082206E-2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0">
        <v>1530</v>
      </c>
      <c r="D424" s="81">
        <v>2.1560060445593384E-2</v>
      </c>
      <c r="E424" s="78">
        <f t="shared" si="29"/>
        <v>4.5995554504834155E-2</v>
      </c>
      <c r="F424" s="78">
        <f t="shared" si="30"/>
        <v>4.5995550000000003E-2</v>
      </c>
      <c r="G424" s="44" t="s">
        <v>249</v>
      </c>
      <c r="H424" s="40"/>
      <c r="I424" s="40"/>
      <c r="J424" s="65">
        <f t="shared" si="27"/>
        <v>2.1560060445593384E-2</v>
      </c>
      <c r="K424" s="66">
        <f t="shared" si="28"/>
        <v>2.4435489554406619E-2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0">
        <v>1531</v>
      </c>
      <c r="D425" s="81">
        <v>2.8211835685504741E-2</v>
      </c>
      <c r="E425" s="78">
        <f t="shared" si="29"/>
        <v>5.0510324344213348E-2</v>
      </c>
      <c r="F425" s="78">
        <f t="shared" si="30"/>
        <v>5.0510319999999997E-2</v>
      </c>
      <c r="G425" s="44" t="s">
        <v>249</v>
      </c>
      <c r="H425" s="40"/>
      <c r="I425" s="40"/>
      <c r="J425" s="65">
        <f t="shared" si="27"/>
        <v>2.8211835685504741E-2</v>
      </c>
      <c r="K425" s="66">
        <f t="shared" si="28"/>
        <v>2.2298484314495257E-2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0">
        <v>1532</v>
      </c>
      <c r="D426" s="81">
        <v>2.9495001855782129E-2</v>
      </c>
      <c r="E426" s="78">
        <f t="shared" si="29"/>
        <v>5.0510324344213348E-2</v>
      </c>
      <c r="F426" s="78">
        <f t="shared" si="30"/>
        <v>5.0510319999999997E-2</v>
      </c>
      <c r="G426" s="44" t="s">
        <v>249</v>
      </c>
      <c r="H426" s="40"/>
      <c r="I426" s="40"/>
      <c r="J426" s="65">
        <f t="shared" si="27"/>
        <v>2.9495001855782129E-2</v>
      </c>
      <c r="K426" s="66">
        <f t="shared" si="28"/>
        <v>2.1015318144217868E-2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0">
        <v>1533</v>
      </c>
      <c r="D427" s="82">
        <v>9.1657959630269903E-2</v>
      </c>
      <c r="E427" s="78">
        <f t="shared" si="29"/>
        <v>0.11918432748590493</v>
      </c>
      <c r="F427" s="78">
        <f t="shared" si="30"/>
        <v>0.11918433</v>
      </c>
      <c r="G427" s="44" t="s">
        <v>249</v>
      </c>
      <c r="H427" s="40"/>
      <c r="I427" s="40"/>
      <c r="J427" s="65">
        <f t="shared" si="27"/>
        <v>9.1657959630269903E-2</v>
      </c>
      <c r="K427" s="66">
        <f t="shared" si="28"/>
        <v>2.7526370369730102E-2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0">
        <v>1534</v>
      </c>
      <c r="D428" s="82">
        <v>1.8350770120672898E-2</v>
      </c>
      <c r="E428" s="78">
        <f t="shared" si="29"/>
        <v>4.5995554504834155E-2</v>
      </c>
      <c r="F428" s="78">
        <f t="shared" si="30"/>
        <v>4.5995550000000003E-2</v>
      </c>
      <c r="G428" s="44" t="s">
        <v>249</v>
      </c>
      <c r="H428" s="40"/>
      <c r="I428" s="40"/>
      <c r="J428" s="65">
        <f t="shared" si="27"/>
        <v>1.8350770120672898E-2</v>
      </c>
      <c r="K428" s="66">
        <f t="shared" si="28"/>
        <v>2.7644779879327105E-2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0">
        <v>1535</v>
      </c>
      <c r="D429" s="82">
        <v>1.6753673555535389E-2</v>
      </c>
      <c r="E429" s="78">
        <f t="shared" si="29"/>
        <v>4.5995554504834155E-2</v>
      </c>
      <c r="F429" s="78">
        <f t="shared" si="30"/>
        <v>4.5995550000000003E-2</v>
      </c>
      <c r="G429" s="44" t="s">
        <v>249</v>
      </c>
      <c r="H429" s="40"/>
      <c r="I429" s="40"/>
      <c r="J429" s="65">
        <f t="shared" si="27"/>
        <v>1.6753673555535389E-2</v>
      </c>
      <c r="K429" s="66">
        <f t="shared" si="28"/>
        <v>2.9241876444464614E-2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0">
        <v>1536</v>
      </c>
      <c r="D430" s="82">
        <v>6.4326436625619324E-3</v>
      </c>
      <c r="E430" s="78">
        <f t="shared" si="29"/>
        <v>4.5995554504834155E-2</v>
      </c>
      <c r="F430" s="78">
        <f t="shared" si="30"/>
        <v>4.5995550000000003E-2</v>
      </c>
      <c r="G430" s="44" t="s">
        <v>249</v>
      </c>
      <c r="H430" s="40"/>
      <c r="I430" s="40"/>
      <c r="J430" s="65">
        <f t="shared" si="27"/>
        <v>6.4326436625619324E-3</v>
      </c>
      <c r="K430" s="66">
        <f t="shared" si="28"/>
        <v>3.9562906337438072E-2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0">
        <v>356</v>
      </c>
      <c r="D431" s="82">
        <v>1.096574682545875E-2</v>
      </c>
      <c r="E431" s="78">
        <f t="shared" si="29"/>
        <v>4.5995554504834155E-2</v>
      </c>
      <c r="F431" s="78">
        <f t="shared" si="30"/>
        <v>4.5995550000000003E-2</v>
      </c>
      <c r="G431" s="44" t="s">
        <v>249</v>
      </c>
      <c r="H431" s="40"/>
      <c r="I431" s="40"/>
      <c r="J431" s="65">
        <f t="shared" si="27"/>
        <v>1.096574682545875E-2</v>
      </c>
      <c r="K431" s="66">
        <f t="shared" si="28"/>
        <v>3.5029803174541255E-2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0">
        <v>1537</v>
      </c>
      <c r="D432" s="82">
        <v>7.615845810681616E-3</v>
      </c>
      <c r="E432" s="78">
        <f t="shared" si="29"/>
        <v>4.5995554504834155E-2</v>
      </c>
      <c r="F432" s="78">
        <f t="shared" si="30"/>
        <v>4.5995550000000003E-2</v>
      </c>
      <c r="G432" s="44" t="s">
        <v>249</v>
      </c>
      <c r="H432" s="40"/>
      <c r="I432" s="40"/>
      <c r="J432" s="65">
        <f t="shared" si="27"/>
        <v>7.615845810681616E-3</v>
      </c>
      <c r="K432" s="66">
        <f t="shared" si="28"/>
        <v>3.8379704189318388E-2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0">
        <v>1538</v>
      </c>
      <c r="D433" s="82">
        <v>3.171177438277157E-2</v>
      </c>
      <c r="E433" s="78">
        <f t="shared" si="29"/>
        <v>5.0510324344213348E-2</v>
      </c>
      <c r="F433" s="78">
        <f t="shared" si="30"/>
        <v>5.0510319999999997E-2</v>
      </c>
      <c r="G433" s="44" t="s">
        <v>249</v>
      </c>
      <c r="H433" s="40"/>
      <c r="I433" s="40"/>
      <c r="J433" s="65">
        <f t="shared" si="27"/>
        <v>3.171177438277157E-2</v>
      </c>
      <c r="K433" s="66">
        <f t="shared" si="28"/>
        <v>1.8798545617228428E-2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0">
        <v>1539</v>
      </c>
      <c r="D434" s="82">
        <v>5.3058292924885599E-2</v>
      </c>
      <c r="E434" s="78">
        <f t="shared" si="29"/>
        <v>7.9155805557262246E-2</v>
      </c>
      <c r="F434" s="78">
        <f t="shared" si="30"/>
        <v>7.9155809999999993E-2</v>
      </c>
      <c r="G434" s="44" t="s">
        <v>249</v>
      </c>
      <c r="H434" s="40"/>
      <c r="I434" s="40"/>
      <c r="J434" s="65">
        <f t="shared" si="27"/>
        <v>5.3058292924885599E-2</v>
      </c>
      <c r="K434" s="66">
        <f t="shared" si="28"/>
        <v>2.6097517075114395E-2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0">
        <v>633</v>
      </c>
      <c r="D435" s="82">
        <v>8.9444083669902863E-3</v>
      </c>
      <c r="E435" s="78">
        <f t="shared" si="29"/>
        <v>4.5995554504834155E-2</v>
      </c>
      <c r="F435" s="78">
        <f t="shared" si="30"/>
        <v>4.5995550000000003E-2</v>
      </c>
      <c r="G435" s="44" t="s">
        <v>249</v>
      </c>
      <c r="H435" s="40"/>
      <c r="I435" s="40"/>
      <c r="J435" s="65">
        <f t="shared" si="27"/>
        <v>8.9444083669902863E-3</v>
      </c>
      <c r="K435" s="66">
        <f t="shared" si="28"/>
        <v>3.7051141633009717E-2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0">
        <v>1540</v>
      </c>
      <c r="D436" s="82">
        <v>1.8123199606917797E-2</v>
      </c>
      <c r="E436" s="78">
        <f t="shared" si="29"/>
        <v>4.5995554504834155E-2</v>
      </c>
      <c r="F436" s="78">
        <f t="shared" si="30"/>
        <v>4.5995550000000003E-2</v>
      </c>
      <c r="G436" s="44" t="s">
        <v>249</v>
      </c>
      <c r="H436" s="40"/>
      <c r="I436" s="40"/>
      <c r="J436" s="65">
        <f t="shared" si="27"/>
        <v>1.8123199606917797E-2</v>
      </c>
      <c r="K436" s="66">
        <f t="shared" si="28"/>
        <v>2.7872350393082206E-2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0">
        <v>1541</v>
      </c>
      <c r="D437" s="82">
        <v>2.484360788964551E-2</v>
      </c>
      <c r="E437" s="78">
        <f t="shared" si="29"/>
        <v>5.0510324344213348E-2</v>
      </c>
      <c r="F437" s="78">
        <f t="shared" si="30"/>
        <v>5.0510319999999997E-2</v>
      </c>
      <c r="G437" s="44" t="s">
        <v>249</v>
      </c>
      <c r="H437" s="40"/>
      <c r="I437" s="40"/>
      <c r="J437" s="65">
        <f t="shared" si="27"/>
        <v>2.484360788964551E-2</v>
      </c>
      <c r="K437" s="66">
        <f t="shared" si="28"/>
        <v>2.5666712110354487E-2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0">
        <v>1542</v>
      </c>
      <c r="D438" s="82">
        <v>1.4725470553103984E-2</v>
      </c>
      <c r="E438" s="78">
        <f t="shared" si="29"/>
        <v>4.5995554504834155E-2</v>
      </c>
      <c r="F438" s="78">
        <f t="shared" si="30"/>
        <v>4.5995550000000003E-2</v>
      </c>
      <c r="G438" s="44" t="s">
        <v>249</v>
      </c>
      <c r="H438" s="40"/>
      <c r="I438" s="40"/>
      <c r="J438" s="65">
        <f t="shared" si="27"/>
        <v>1.4725470553103984E-2</v>
      </c>
      <c r="K438" s="66">
        <f t="shared" si="28"/>
        <v>3.1270079446896019E-2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0">
        <v>1543</v>
      </c>
      <c r="D439" s="82">
        <v>2.3863034240184287E-2</v>
      </c>
      <c r="E439" s="78">
        <f t="shared" si="29"/>
        <v>5.0510324344213348E-2</v>
      </c>
      <c r="F439" s="78">
        <f t="shared" si="30"/>
        <v>5.0510319999999997E-2</v>
      </c>
      <c r="G439" s="44" t="s">
        <v>249</v>
      </c>
      <c r="H439" s="40"/>
      <c r="I439" s="40"/>
      <c r="J439" s="65">
        <f t="shared" si="27"/>
        <v>2.3863034240184287E-2</v>
      </c>
      <c r="K439" s="66">
        <f t="shared" si="28"/>
        <v>2.664728575981571E-2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0">
        <v>1544</v>
      </c>
      <c r="D440" s="82">
        <v>9.9040305570439417E-3</v>
      </c>
      <c r="E440" s="78">
        <f t="shared" si="29"/>
        <v>4.5995554504834155E-2</v>
      </c>
      <c r="F440" s="78">
        <f t="shared" si="30"/>
        <v>4.5995550000000003E-2</v>
      </c>
      <c r="G440" s="44" t="s">
        <v>249</v>
      </c>
      <c r="H440" s="40"/>
      <c r="I440" s="40"/>
      <c r="J440" s="65">
        <f t="shared" si="27"/>
        <v>9.9040305570439417E-3</v>
      </c>
      <c r="K440" s="66">
        <f t="shared" si="28"/>
        <v>3.6091519442956063E-2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0">
        <v>1545</v>
      </c>
      <c r="D441" s="82">
        <v>1.8350770120672898E-2</v>
      </c>
      <c r="E441" s="78">
        <f t="shared" si="29"/>
        <v>4.5995554504834155E-2</v>
      </c>
      <c r="F441" s="78">
        <f t="shared" si="30"/>
        <v>4.5995550000000003E-2</v>
      </c>
      <c r="G441" s="44" t="s">
        <v>249</v>
      </c>
      <c r="H441" s="40"/>
      <c r="I441" s="40"/>
      <c r="J441" s="65">
        <f t="shared" si="27"/>
        <v>1.8350770120672898E-2</v>
      </c>
      <c r="K441" s="66">
        <f t="shared" si="28"/>
        <v>2.7644779879327105E-2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0">
        <v>1546</v>
      </c>
      <c r="D442" s="82">
        <v>1.4364227745111566E-2</v>
      </c>
      <c r="E442" s="78">
        <f t="shared" si="29"/>
        <v>4.5995554504834155E-2</v>
      </c>
      <c r="F442" s="78">
        <f t="shared" si="30"/>
        <v>4.5995550000000003E-2</v>
      </c>
      <c r="G442" s="44" t="s">
        <v>249</v>
      </c>
      <c r="H442" s="40"/>
      <c r="I442" s="40"/>
      <c r="J442" s="65">
        <f t="shared" si="27"/>
        <v>1.4364227745111566E-2</v>
      </c>
      <c r="K442" s="66">
        <f t="shared" si="28"/>
        <v>3.1631322254888433E-2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0">
        <v>1547</v>
      </c>
      <c r="D443" s="82">
        <v>6.0591955332660173E-2</v>
      </c>
      <c r="E443" s="78">
        <f t="shared" si="29"/>
        <v>6.4570511758492807E-2</v>
      </c>
      <c r="F443" s="78">
        <f t="shared" si="30"/>
        <v>6.4570509999999998E-2</v>
      </c>
      <c r="G443" s="97"/>
      <c r="H443" s="40"/>
      <c r="I443" s="40"/>
      <c r="J443" s="65">
        <f t="shared" si="27"/>
        <v>6.0591955332660173E-2</v>
      </c>
      <c r="K443" s="66">
        <f t="shared" si="28"/>
        <v>3.9785546673398245E-3</v>
      </c>
      <c r="AB443" s="58"/>
      <c r="AH443" s="46"/>
    </row>
    <row r="444" spans="1:34" x14ac:dyDescent="0.35">
      <c r="A444" s="32">
        <v>1548</v>
      </c>
      <c r="B444" s="32" t="s">
        <v>514</v>
      </c>
      <c r="C444" s="90">
        <v>1548</v>
      </c>
      <c r="D444" s="82">
        <v>1.11266295772585E-2</v>
      </c>
      <c r="E444" s="78">
        <f t="shared" si="29"/>
        <v>4.5995554504834155E-2</v>
      </c>
      <c r="F444" s="78">
        <f t="shared" si="30"/>
        <v>4.5995550000000003E-2</v>
      </c>
      <c r="G444" s="44" t="s">
        <v>249</v>
      </c>
      <c r="H444" s="40"/>
      <c r="I444" s="40"/>
      <c r="J444" s="65">
        <f t="shared" si="27"/>
        <v>1.11266295772585E-2</v>
      </c>
      <c r="K444" s="66">
        <f t="shared" si="28"/>
        <v>3.4868920422741506E-2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0">
        <v>1549</v>
      </c>
      <c r="D445" s="82">
        <v>2.9841718374242061E-2</v>
      </c>
      <c r="E445" s="78">
        <f t="shared" si="29"/>
        <v>5.0510324344213348E-2</v>
      </c>
      <c r="F445" s="78">
        <f t="shared" si="30"/>
        <v>5.0510319999999997E-2</v>
      </c>
      <c r="G445" s="44" t="s">
        <v>249</v>
      </c>
      <c r="H445" s="40"/>
      <c r="I445" s="40"/>
      <c r="J445" s="65">
        <f t="shared" si="27"/>
        <v>2.9841718374242061E-2</v>
      </c>
      <c r="K445" s="66">
        <f t="shared" si="28"/>
        <v>2.0668601625757937E-2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0">
        <v>1550</v>
      </c>
      <c r="D446" s="82">
        <v>2.2944931628852326E-2</v>
      </c>
      <c r="E446" s="78">
        <f t="shared" si="29"/>
        <v>5.0510324344213348E-2</v>
      </c>
      <c r="F446" s="78">
        <f t="shared" si="30"/>
        <v>5.0510319999999997E-2</v>
      </c>
      <c r="G446" s="44" t="s">
        <v>249</v>
      </c>
      <c r="H446" s="40"/>
      <c r="I446" s="40"/>
      <c r="J446" s="65">
        <f t="shared" si="27"/>
        <v>2.2944931628852326E-2</v>
      </c>
      <c r="K446" s="66">
        <f t="shared" si="28"/>
        <v>2.7565388371147671E-2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0">
        <v>1551</v>
      </c>
      <c r="D447" s="82">
        <v>4.7187111733563956E-2</v>
      </c>
      <c r="E447" s="78">
        <f t="shared" si="29"/>
        <v>5.0510324344213348E-2</v>
      </c>
      <c r="F447" s="78">
        <f t="shared" si="30"/>
        <v>5.0510319999999997E-2</v>
      </c>
      <c r="G447" s="44"/>
      <c r="H447" s="40"/>
      <c r="I447" s="40"/>
      <c r="J447" s="65">
        <f t="shared" si="27"/>
        <v>4.7187111733563956E-2</v>
      </c>
      <c r="K447" s="66">
        <f t="shared" si="28"/>
        <v>3.323208266436041E-3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0">
        <v>1552</v>
      </c>
      <c r="D448" s="82">
        <v>4.5958956675529747E-3</v>
      </c>
      <c r="E448" s="78">
        <f t="shared" si="29"/>
        <v>4.5995554504834155E-2</v>
      </c>
      <c r="F448" s="78">
        <f t="shared" si="30"/>
        <v>4.5995550000000003E-2</v>
      </c>
      <c r="G448" s="44" t="s">
        <v>249</v>
      </c>
      <c r="H448" s="40"/>
      <c r="I448" s="40"/>
      <c r="J448" s="65">
        <f t="shared" ref="J448:J483" si="31">+D448</f>
        <v>4.5958956675529747E-3</v>
      </c>
      <c r="K448" s="66">
        <f t="shared" ref="K448:K483" si="32">F448-J448</f>
        <v>4.1399654332447029E-2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0">
        <v>1553</v>
      </c>
      <c r="D449" s="82">
        <v>5.272591612574669E-3</v>
      </c>
      <c r="E449" s="78">
        <f t="shared" si="29"/>
        <v>4.5995554504834155E-2</v>
      </c>
      <c r="F449" s="78">
        <f t="shared" si="30"/>
        <v>4.5995550000000003E-2</v>
      </c>
      <c r="G449" s="44" t="s">
        <v>249</v>
      </c>
      <c r="H449" s="40"/>
      <c r="I449" s="40"/>
      <c r="J449" s="65">
        <f t="shared" si="31"/>
        <v>5.272591612574669E-3</v>
      </c>
      <c r="K449" s="66">
        <f t="shared" si="32"/>
        <v>4.0722958387425331E-2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0">
        <v>1554</v>
      </c>
      <c r="D450" s="82">
        <v>4.7755101758626441E-3</v>
      </c>
      <c r="E450" s="78">
        <f t="shared" si="29"/>
        <v>4.5995554504834155E-2</v>
      </c>
      <c r="F450" s="78">
        <f t="shared" si="30"/>
        <v>4.5995550000000003E-2</v>
      </c>
      <c r="G450" s="44" t="s">
        <v>249</v>
      </c>
      <c r="H450" s="40"/>
      <c r="I450" s="40"/>
      <c r="J450" s="65">
        <f t="shared" si="31"/>
        <v>4.7755101758626441E-3</v>
      </c>
      <c r="K450" s="66">
        <f t="shared" si="32"/>
        <v>4.1220039824137356E-2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0">
        <v>1556</v>
      </c>
      <c r="D451" s="82">
        <v>7.5463540203630584E-3</v>
      </c>
      <c r="E451" s="78">
        <f t="shared" ref="E451:E498" si="33">IF(AND(G451="X",D451&lt;$N$17),VLOOKUP(D451,$N$7:$Q$51,4,1),IF(D451&lt;$N$17,VLOOKUP(D451,$N$7:$P$51,3,1),IF(G451="X",VLOOKUP(D451,$N$7:$R$51,4,1),VLOOKUP(D451,$N$7:$R$51,3,1))))</f>
        <v>4.5995554504834155E-2</v>
      </c>
      <c r="F451" s="78">
        <f t="shared" ref="F451:F498" si="34">ROUND(E451,8)</f>
        <v>4.5995550000000003E-2</v>
      </c>
      <c r="G451" s="44" t="s">
        <v>249</v>
      </c>
      <c r="H451" s="40"/>
      <c r="I451" s="40"/>
      <c r="J451" s="65">
        <f t="shared" si="31"/>
        <v>7.5463540203630584E-3</v>
      </c>
      <c r="K451" s="66">
        <f t="shared" si="32"/>
        <v>3.8449195979636946E-2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0">
        <v>1557</v>
      </c>
      <c r="D452" s="82">
        <v>6.0049167426638956E-3</v>
      </c>
      <c r="E452" s="78">
        <f t="shared" si="33"/>
        <v>4.5995554504834155E-2</v>
      </c>
      <c r="F452" s="78">
        <f t="shared" si="34"/>
        <v>4.5995550000000003E-2</v>
      </c>
      <c r="G452" s="44" t="s">
        <v>249</v>
      </c>
      <c r="H452" s="40"/>
      <c r="I452" s="40"/>
      <c r="J452" s="65">
        <f t="shared" si="31"/>
        <v>6.0049167426638956E-3</v>
      </c>
      <c r="K452" s="66">
        <f t="shared" si="32"/>
        <v>3.9990633257336108E-2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0">
        <v>1558</v>
      </c>
      <c r="D453" s="82">
        <v>9.9702537343113774E-3</v>
      </c>
      <c r="E453" s="78">
        <f t="shared" si="33"/>
        <v>4.5995554504834155E-2</v>
      </c>
      <c r="F453" s="78">
        <f t="shared" si="34"/>
        <v>4.5995550000000003E-2</v>
      </c>
      <c r="G453" s="44" t="s">
        <v>249</v>
      </c>
      <c r="H453" s="40"/>
      <c r="I453" s="40"/>
      <c r="J453" s="65">
        <f t="shared" si="31"/>
        <v>9.9702537343113774E-3</v>
      </c>
      <c r="K453" s="66">
        <f t="shared" si="32"/>
        <v>3.6025296265688622E-2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0">
        <v>1559</v>
      </c>
      <c r="D454" s="82">
        <v>1.7565496949843586E-2</v>
      </c>
      <c r="E454" s="78">
        <f t="shared" si="33"/>
        <v>4.5995554504834155E-2</v>
      </c>
      <c r="F454" s="78">
        <f t="shared" si="34"/>
        <v>4.5995550000000003E-2</v>
      </c>
      <c r="G454" s="44" t="s">
        <v>249</v>
      </c>
      <c r="H454" s="40"/>
      <c r="I454" s="40"/>
      <c r="J454" s="65">
        <f t="shared" si="31"/>
        <v>1.7565496949843586E-2</v>
      </c>
      <c r="K454" s="66">
        <f t="shared" si="32"/>
        <v>2.8430053050156417E-2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0">
        <v>1560</v>
      </c>
      <c r="D455" s="82">
        <v>6.5437590545821579E-3</v>
      </c>
      <c r="E455" s="78">
        <f t="shared" si="33"/>
        <v>4.5995554504834155E-2</v>
      </c>
      <c r="F455" s="78">
        <f t="shared" si="34"/>
        <v>4.5995550000000003E-2</v>
      </c>
      <c r="G455" s="44" t="s">
        <v>249</v>
      </c>
      <c r="H455" s="40"/>
      <c r="I455" s="40"/>
      <c r="J455" s="65">
        <f t="shared" si="31"/>
        <v>6.5437590545821579E-3</v>
      </c>
      <c r="K455" s="66">
        <f t="shared" si="32"/>
        <v>3.9451790945417842E-2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0">
        <v>1561</v>
      </c>
      <c r="D456" s="82">
        <v>4.7187111733563956E-2</v>
      </c>
      <c r="E456" s="78">
        <f t="shared" si="33"/>
        <v>5.0510324344213348E-2</v>
      </c>
      <c r="F456" s="78">
        <f t="shared" si="34"/>
        <v>5.0510319999999997E-2</v>
      </c>
      <c r="G456" s="44"/>
      <c r="H456" s="40"/>
      <c r="I456" s="40"/>
      <c r="J456" s="65">
        <f t="shared" si="31"/>
        <v>4.7187111733563956E-2</v>
      </c>
      <c r="K456" s="66">
        <f t="shared" si="32"/>
        <v>3.323208266436041E-3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0">
        <v>1562</v>
      </c>
      <c r="D457" s="82">
        <v>1.3185388475711055E-2</v>
      </c>
      <c r="E457" s="78">
        <f t="shared" si="33"/>
        <v>4.5995554504834155E-2</v>
      </c>
      <c r="F457" s="78">
        <f t="shared" si="34"/>
        <v>4.5995550000000003E-2</v>
      </c>
      <c r="G457" s="44" t="s">
        <v>249</v>
      </c>
      <c r="H457" s="40"/>
      <c r="I457" s="40"/>
      <c r="J457" s="65">
        <f t="shared" si="31"/>
        <v>1.3185388475711055E-2</v>
      </c>
      <c r="K457" s="66">
        <f t="shared" si="32"/>
        <v>3.281016152428895E-2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0">
        <v>1563</v>
      </c>
      <c r="D458" s="82">
        <v>3.4718437041062734E-2</v>
      </c>
      <c r="E458" s="78">
        <f t="shared" si="33"/>
        <v>5.0510324344213348E-2</v>
      </c>
      <c r="F458" s="78">
        <f t="shared" si="34"/>
        <v>5.0510319999999997E-2</v>
      </c>
      <c r="G458" s="44" t="s">
        <v>249</v>
      </c>
      <c r="H458" s="40"/>
      <c r="I458" s="40"/>
      <c r="J458" s="65">
        <f t="shared" si="31"/>
        <v>3.4718437041062734E-2</v>
      </c>
      <c r="K458" s="66">
        <f t="shared" si="32"/>
        <v>1.5791882958937263E-2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0">
        <v>1564</v>
      </c>
      <c r="D459" s="82">
        <v>1.5807750577743258E-2</v>
      </c>
      <c r="E459" s="78">
        <f t="shared" si="33"/>
        <v>4.5995554504834155E-2</v>
      </c>
      <c r="F459" s="78">
        <f t="shared" si="34"/>
        <v>4.5995550000000003E-2</v>
      </c>
      <c r="G459" s="44" t="s">
        <v>249</v>
      </c>
      <c r="H459" s="40"/>
      <c r="I459" s="40"/>
      <c r="J459" s="65">
        <f t="shared" si="31"/>
        <v>1.5807750577743258E-2</v>
      </c>
      <c r="K459" s="66">
        <f t="shared" si="32"/>
        <v>3.0187799422256745E-2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0">
        <v>1565</v>
      </c>
      <c r="D460" s="82">
        <v>1.1907752486384732E-2</v>
      </c>
      <c r="E460" s="78">
        <f t="shared" si="33"/>
        <v>4.5995554504834155E-2</v>
      </c>
      <c r="F460" s="78">
        <f t="shared" si="34"/>
        <v>4.5995550000000003E-2</v>
      </c>
      <c r="G460" s="44" t="s">
        <v>249</v>
      </c>
      <c r="H460" s="40"/>
      <c r="I460" s="40"/>
      <c r="J460" s="65">
        <f t="shared" si="31"/>
        <v>1.1907752486384732E-2</v>
      </c>
      <c r="K460" s="66">
        <f t="shared" si="32"/>
        <v>3.4087797513615271E-2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0">
        <v>1566</v>
      </c>
      <c r="D461" s="82">
        <v>1.1309468621650168E-2</v>
      </c>
      <c r="E461" s="78">
        <f t="shared" si="33"/>
        <v>4.5995554504834155E-2</v>
      </c>
      <c r="F461" s="78">
        <f t="shared" si="34"/>
        <v>4.5995550000000003E-2</v>
      </c>
      <c r="G461" s="44" t="s">
        <v>249</v>
      </c>
      <c r="H461" s="40"/>
      <c r="I461" s="40"/>
      <c r="J461" s="65">
        <f t="shared" si="31"/>
        <v>1.1309468621650168E-2</v>
      </c>
      <c r="K461" s="66">
        <f t="shared" si="32"/>
        <v>3.4686081378349831E-2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0">
        <v>1568</v>
      </c>
      <c r="D462" s="82">
        <v>6.0661224126190303E-3</v>
      </c>
      <c r="E462" s="78">
        <f t="shared" si="33"/>
        <v>4.5995554504834155E-2</v>
      </c>
      <c r="F462" s="78">
        <f t="shared" si="34"/>
        <v>4.5995550000000003E-2</v>
      </c>
      <c r="G462" s="44" t="s">
        <v>249</v>
      </c>
      <c r="H462" s="40"/>
      <c r="I462" s="40"/>
      <c r="J462" s="65">
        <f t="shared" si="31"/>
        <v>6.0661224126190303E-3</v>
      </c>
      <c r="K462" s="66">
        <f t="shared" si="32"/>
        <v>3.9929427587380974E-2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0">
        <v>1569</v>
      </c>
      <c r="D463" s="82">
        <v>4.7187111733563956E-2</v>
      </c>
      <c r="E463" s="78">
        <f t="shared" si="33"/>
        <v>5.0510324344213348E-2</v>
      </c>
      <c r="F463" s="78">
        <f t="shared" si="34"/>
        <v>5.0510319999999997E-2</v>
      </c>
      <c r="G463" s="44"/>
      <c r="H463" s="40"/>
      <c r="I463" s="40"/>
      <c r="J463" s="65">
        <f t="shared" si="31"/>
        <v>4.7187111733563956E-2</v>
      </c>
      <c r="K463" s="66">
        <f t="shared" si="32"/>
        <v>3.323208266436041E-3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0">
        <v>1570</v>
      </c>
      <c r="D464" s="82">
        <v>4.7187111733563956E-2</v>
      </c>
      <c r="E464" s="78">
        <f t="shared" si="33"/>
        <v>5.0510324344213348E-2</v>
      </c>
      <c r="F464" s="78">
        <f t="shared" si="34"/>
        <v>5.0510319999999997E-2</v>
      </c>
      <c r="G464" s="44"/>
      <c r="H464" s="40"/>
      <c r="I464" s="40"/>
      <c r="J464" s="65">
        <f t="shared" si="31"/>
        <v>4.7187111733563956E-2</v>
      </c>
      <c r="K464" s="66">
        <f t="shared" si="32"/>
        <v>3.323208266436041E-3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0">
        <v>1571</v>
      </c>
      <c r="D465" s="82">
        <v>4.7187111733563956E-2</v>
      </c>
      <c r="E465" s="78">
        <f t="shared" si="33"/>
        <v>5.0510324344213348E-2</v>
      </c>
      <c r="F465" s="78">
        <f t="shared" si="34"/>
        <v>5.0510319999999997E-2</v>
      </c>
      <c r="G465" s="44"/>
      <c r="H465" s="40"/>
      <c r="I465" s="40"/>
      <c r="J465" s="65">
        <f t="shared" si="31"/>
        <v>4.7187111733563956E-2</v>
      </c>
      <c r="K465" s="66">
        <f t="shared" si="32"/>
        <v>3.323208266436041E-3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0">
        <v>491</v>
      </c>
      <c r="D466" s="82">
        <v>7.6453842585088826E-3</v>
      </c>
      <c r="E466" s="78">
        <f t="shared" si="33"/>
        <v>4.5995554504834155E-2</v>
      </c>
      <c r="F466" s="78">
        <f t="shared" si="34"/>
        <v>4.5995550000000003E-2</v>
      </c>
      <c r="G466" s="44" t="s">
        <v>249</v>
      </c>
      <c r="H466" s="40"/>
      <c r="I466" s="40"/>
      <c r="J466" s="65">
        <f t="shared" si="31"/>
        <v>7.6453842585088826E-3</v>
      </c>
      <c r="K466" s="66">
        <f t="shared" si="32"/>
        <v>3.8350165741491124E-2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0">
        <v>1573</v>
      </c>
      <c r="D467" s="82">
        <v>6.0619758092837024E-3</v>
      </c>
      <c r="E467" s="78">
        <f t="shared" si="33"/>
        <v>4.5995554504834155E-2</v>
      </c>
      <c r="F467" s="78">
        <f t="shared" si="34"/>
        <v>4.5995550000000003E-2</v>
      </c>
      <c r="G467" s="44" t="s">
        <v>249</v>
      </c>
      <c r="H467" s="40"/>
      <c r="I467" s="40"/>
      <c r="J467" s="65">
        <f t="shared" si="31"/>
        <v>6.0619758092837024E-3</v>
      </c>
      <c r="K467" s="66">
        <f t="shared" si="32"/>
        <v>3.9933574190716303E-2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0">
        <v>1574</v>
      </c>
      <c r="D468" s="82">
        <v>2.4857440787065029E-2</v>
      </c>
      <c r="E468" s="78">
        <f t="shared" si="33"/>
        <v>5.0510324344213348E-2</v>
      </c>
      <c r="F468" s="78">
        <f t="shared" si="34"/>
        <v>5.0510319999999997E-2</v>
      </c>
      <c r="G468" s="44" t="s">
        <v>249</v>
      </c>
      <c r="H468" s="40"/>
      <c r="I468" s="40"/>
      <c r="J468" s="65">
        <f t="shared" si="31"/>
        <v>2.4857440787065029E-2</v>
      </c>
      <c r="K468" s="66">
        <f t="shared" si="32"/>
        <v>2.5652879212934968E-2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0">
        <v>1575</v>
      </c>
      <c r="D469" s="82">
        <v>1.2321173894241158E-2</v>
      </c>
      <c r="E469" s="78">
        <f t="shared" si="33"/>
        <v>4.5995554504834155E-2</v>
      </c>
      <c r="F469" s="78">
        <f t="shared" si="34"/>
        <v>4.5995550000000003E-2</v>
      </c>
      <c r="G469" s="44" t="s">
        <v>249</v>
      </c>
      <c r="H469" s="40"/>
      <c r="I469" s="40"/>
      <c r="J469" s="65">
        <f t="shared" si="31"/>
        <v>1.2321173894241158E-2</v>
      </c>
      <c r="K469" s="66">
        <f t="shared" si="32"/>
        <v>3.3674376105758845E-2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0">
        <v>1576</v>
      </c>
      <c r="D470" s="82">
        <v>9.9506653235057439E-3</v>
      </c>
      <c r="E470" s="78">
        <f t="shared" si="33"/>
        <v>4.5995554504834155E-2</v>
      </c>
      <c r="F470" s="78">
        <f t="shared" si="34"/>
        <v>4.5995550000000003E-2</v>
      </c>
      <c r="G470" s="44" t="s">
        <v>249</v>
      </c>
      <c r="H470" s="40"/>
      <c r="I470" s="40"/>
      <c r="J470" s="65">
        <f t="shared" si="31"/>
        <v>9.9506653235057439E-3</v>
      </c>
      <c r="K470" s="66">
        <f t="shared" si="32"/>
        <v>3.6044884676494263E-2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0">
        <v>42</v>
      </c>
      <c r="D471" s="81">
        <v>4.7187111733563956E-2</v>
      </c>
      <c r="E471" s="78">
        <f t="shared" si="33"/>
        <v>5.0510324344213348E-2</v>
      </c>
      <c r="F471" s="78">
        <f t="shared" si="34"/>
        <v>5.0510319999999997E-2</v>
      </c>
      <c r="G471" s="44"/>
      <c r="H471" s="40"/>
      <c r="I471" s="40"/>
      <c r="J471" s="65">
        <f t="shared" si="31"/>
        <v>4.7187111733563956E-2</v>
      </c>
      <c r="K471" s="66">
        <f t="shared" si="32"/>
        <v>3.323208266436041E-3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0">
        <v>1578</v>
      </c>
      <c r="D472" s="81">
        <v>3.7026137140957489E-2</v>
      </c>
      <c r="E472" s="78">
        <f t="shared" si="33"/>
        <v>5.0510324344213348E-2</v>
      </c>
      <c r="F472" s="78">
        <f t="shared" si="34"/>
        <v>5.0510319999999997E-2</v>
      </c>
      <c r="G472" s="44" t="s">
        <v>249</v>
      </c>
      <c r="H472" s="40"/>
      <c r="I472" s="40"/>
      <c r="J472" s="65">
        <f t="shared" si="31"/>
        <v>3.7026137140957489E-2</v>
      </c>
      <c r="K472" s="66">
        <f t="shared" si="32"/>
        <v>1.3484182859042508E-2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0">
        <v>1579</v>
      </c>
      <c r="D473" s="81">
        <v>3.3910468769872401E-2</v>
      </c>
      <c r="E473" s="78">
        <f t="shared" si="33"/>
        <v>5.0510324344213348E-2</v>
      </c>
      <c r="F473" s="78">
        <f t="shared" si="34"/>
        <v>5.0510319999999997E-2</v>
      </c>
      <c r="G473" s="44" t="s">
        <v>249</v>
      </c>
      <c r="H473" s="40"/>
      <c r="I473" s="40"/>
      <c r="J473" s="65">
        <f t="shared" si="31"/>
        <v>3.3910468769872401E-2</v>
      </c>
      <c r="K473" s="66">
        <f t="shared" si="32"/>
        <v>1.6599851230127596E-2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0">
        <v>1581</v>
      </c>
      <c r="D474" s="81">
        <v>8.8794161822014411E-2</v>
      </c>
      <c r="E474" s="78">
        <f t="shared" si="33"/>
        <v>9.7905113838763796E-2</v>
      </c>
      <c r="F474" s="78">
        <f t="shared" si="34"/>
        <v>9.7905110000000004E-2</v>
      </c>
      <c r="G474" s="44"/>
      <c r="H474" s="40"/>
      <c r="I474" s="40"/>
      <c r="J474" s="65">
        <f t="shared" si="31"/>
        <v>8.8794161822014411E-2</v>
      </c>
      <c r="K474" s="66">
        <f t="shared" si="32"/>
        <v>9.1109481779855922E-3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0">
        <v>428</v>
      </c>
      <c r="D475" s="81">
        <v>3.4718437041062734E-2</v>
      </c>
      <c r="E475" s="78">
        <f t="shared" si="33"/>
        <v>5.0510324344213348E-2</v>
      </c>
      <c r="F475" s="78">
        <f t="shared" si="34"/>
        <v>5.0510319999999997E-2</v>
      </c>
      <c r="G475" s="44" t="s">
        <v>249</v>
      </c>
      <c r="H475" s="40"/>
      <c r="I475" s="40"/>
      <c r="J475" s="65">
        <f t="shared" si="31"/>
        <v>3.4718437041062734E-2</v>
      </c>
      <c r="K475" s="66">
        <f t="shared" si="32"/>
        <v>1.5791882958937263E-2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0">
        <v>1586</v>
      </c>
      <c r="D476" s="81">
        <v>1.2931335321776379E-2</v>
      </c>
      <c r="E476" s="78">
        <f t="shared" si="33"/>
        <v>4.5995554504834155E-2</v>
      </c>
      <c r="F476" s="78">
        <f t="shared" si="34"/>
        <v>4.5995550000000003E-2</v>
      </c>
      <c r="G476" s="44" t="s">
        <v>249</v>
      </c>
      <c r="H476" s="40"/>
      <c r="I476" s="40"/>
      <c r="J476" s="65">
        <f t="shared" si="31"/>
        <v>1.2931335321776379E-2</v>
      </c>
      <c r="K476" s="66">
        <f t="shared" si="32"/>
        <v>3.3064214678223625E-2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0">
        <v>1587</v>
      </c>
      <c r="D477" s="81">
        <v>2.3015821646767833E-2</v>
      </c>
      <c r="E477" s="78">
        <f t="shared" si="33"/>
        <v>5.0510324344213348E-2</v>
      </c>
      <c r="F477" s="78">
        <f t="shared" si="34"/>
        <v>5.0510319999999997E-2</v>
      </c>
      <c r="G477" s="44" t="s">
        <v>249</v>
      </c>
      <c r="H477" s="40"/>
      <c r="I477" s="40"/>
      <c r="J477" s="65">
        <f t="shared" si="31"/>
        <v>2.3015821646767833E-2</v>
      </c>
      <c r="K477" s="66">
        <f t="shared" si="32"/>
        <v>2.7494498353232165E-2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0">
        <v>1588</v>
      </c>
      <c r="D478" s="81">
        <v>6.0661224126190303E-3</v>
      </c>
      <c r="E478" s="78">
        <f t="shared" si="33"/>
        <v>4.5995554504834155E-2</v>
      </c>
      <c r="F478" s="78">
        <f t="shared" si="34"/>
        <v>4.5995550000000003E-2</v>
      </c>
      <c r="G478" s="44" t="s">
        <v>249</v>
      </c>
      <c r="H478" s="40"/>
      <c r="I478" s="40"/>
      <c r="J478" s="65">
        <f t="shared" si="31"/>
        <v>6.0661224126190303E-3</v>
      </c>
      <c r="K478" s="66">
        <f t="shared" si="32"/>
        <v>3.9929427587380974E-2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0">
        <v>1589</v>
      </c>
      <c r="D479" s="81">
        <v>1.3555083452257611E-2</v>
      </c>
      <c r="E479" s="78">
        <f t="shared" si="33"/>
        <v>4.5995554504834155E-2</v>
      </c>
      <c r="F479" s="78">
        <f t="shared" si="34"/>
        <v>4.5995550000000003E-2</v>
      </c>
      <c r="G479" s="44" t="s">
        <v>249</v>
      </c>
      <c r="H479" s="40"/>
      <c r="I479" s="40"/>
      <c r="J479" s="65">
        <f t="shared" si="31"/>
        <v>1.3555083452257611E-2</v>
      </c>
      <c r="K479" s="66">
        <f t="shared" si="32"/>
        <v>3.2440466547742394E-2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0">
        <v>1590</v>
      </c>
      <c r="D480" s="81">
        <v>6.8770244831451999E-3</v>
      </c>
      <c r="E480" s="78">
        <f t="shared" si="33"/>
        <v>4.5995554504834155E-2</v>
      </c>
      <c r="F480" s="78">
        <f t="shared" si="34"/>
        <v>4.5995550000000003E-2</v>
      </c>
      <c r="G480" s="44" t="s">
        <v>249</v>
      </c>
      <c r="H480" s="40"/>
      <c r="I480" s="40"/>
      <c r="J480" s="65">
        <f t="shared" si="31"/>
        <v>6.8770244831451999E-3</v>
      </c>
      <c r="K480" s="66">
        <f t="shared" si="32"/>
        <v>3.9118525516854803E-2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0">
        <v>1591</v>
      </c>
      <c r="D481" s="81">
        <v>2.0323805368413404E-2</v>
      </c>
      <c r="E481" s="78">
        <f t="shared" si="33"/>
        <v>4.5995554504834155E-2</v>
      </c>
      <c r="F481" s="78">
        <f t="shared" si="34"/>
        <v>4.5995550000000003E-2</v>
      </c>
      <c r="G481" s="44" t="s">
        <v>249</v>
      </c>
      <c r="H481" s="40"/>
      <c r="I481" s="40"/>
      <c r="J481" s="65">
        <f t="shared" si="31"/>
        <v>2.0323805368413404E-2</v>
      </c>
      <c r="K481" s="66">
        <f t="shared" si="32"/>
        <v>2.5671744631586599E-2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0">
        <v>1592</v>
      </c>
      <c r="D482" s="81">
        <v>5.272591612574669E-3</v>
      </c>
      <c r="E482" s="78">
        <f t="shared" si="33"/>
        <v>4.5995554504834155E-2</v>
      </c>
      <c r="F482" s="78">
        <f t="shared" si="34"/>
        <v>4.5995550000000003E-2</v>
      </c>
      <c r="G482" s="44" t="s">
        <v>249</v>
      </c>
      <c r="H482" s="40"/>
      <c r="I482" s="40"/>
      <c r="J482" s="65">
        <f t="shared" si="31"/>
        <v>5.272591612574669E-3</v>
      </c>
      <c r="K482" s="66">
        <f t="shared" si="32"/>
        <v>4.0722958387425331E-2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0">
        <v>1593</v>
      </c>
      <c r="D483" s="81">
        <v>9.8233680555147012E-3</v>
      </c>
      <c r="E483" s="78">
        <f t="shared" si="33"/>
        <v>4.5995554504834155E-2</v>
      </c>
      <c r="F483" s="78">
        <f t="shared" si="34"/>
        <v>4.5995550000000003E-2</v>
      </c>
      <c r="G483" s="44" t="s">
        <v>249</v>
      </c>
      <c r="H483" s="40"/>
      <c r="I483" s="40"/>
      <c r="J483" s="65">
        <f t="shared" si="31"/>
        <v>9.8233680555147012E-3</v>
      </c>
      <c r="K483" s="66">
        <f t="shared" si="32"/>
        <v>3.61721819444853E-2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0">
        <v>1638</v>
      </c>
      <c r="D484" s="81">
        <v>3.1835992481085221E-2</v>
      </c>
      <c r="E484" s="78">
        <f t="shared" si="33"/>
        <v>5.0510324344213348E-2</v>
      </c>
      <c r="F484" s="78">
        <f t="shared" si="34"/>
        <v>5.0510319999999997E-2</v>
      </c>
      <c r="G484" s="44" t="s">
        <v>249</v>
      </c>
      <c r="H484" s="40"/>
      <c r="I484" s="40"/>
      <c r="J484" s="65">
        <f>+D484</f>
        <v>3.1835992481085221E-2</v>
      </c>
      <c r="K484" s="66">
        <f>F484-J484</f>
        <v>1.8674327518914777E-2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0">
        <v>1639</v>
      </c>
      <c r="D485" s="81">
        <v>1.9310096023494192E-2</v>
      </c>
      <c r="E485" s="78">
        <f t="shared" si="33"/>
        <v>4.5995554504834155E-2</v>
      </c>
      <c r="F485" s="78">
        <f t="shared" si="34"/>
        <v>4.5995550000000003E-2</v>
      </c>
      <c r="G485" s="44" t="s">
        <v>249</v>
      </c>
      <c r="H485" s="40"/>
      <c r="I485" s="40"/>
      <c r="J485" s="65">
        <f t="shared" ref="J485:J486" si="35">+D485</f>
        <v>1.9310096023494192E-2</v>
      </c>
      <c r="K485" s="66">
        <f t="shared" ref="K485:K486" si="36">F485-J485</f>
        <v>2.6685453976505812E-2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0">
        <v>1640</v>
      </c>
      <c r="D486" s="81">
        <v>1.9310096023494192E-2</v>
      </c>
      <c r="E486" s="78">
        <f t="shared" si="33"/>
        <v>4.5995554504834155E-2</v>
      </c>
      <c r="F486" s="78">
        <f t="shared" si="34"/>
        <v>4.5995550000000003E-2</v>
      </c>
      <c r="G486" s="44" t="s">
        <v>249</v>
      </c>
      <c r="H486" s="40"/>
      <c r="I486" s="40"/>
      <c r="J486" s="65">
        <f t="shared" si="35"/>
        <v>1.9310096023494192E-2</v>
      </c>
      <c r="K486" s="66">
        <f t="shared" si="36"/>
        <v>2.6685453976505812E-2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0">
        <v>1651</v>
      </c>
      <c r="D487" s="81">
        <v>6.7415290103799916E-3</v>
      </c>
      <c r="E487" s="78">
        <f t="shared" si="33"/>
        <v>4.5995554504834155E-2</v>
      </c>
      <c r="F487" s="78">
        <f t="shared" si="34"/>
        <v>4.5995550000000003E-2</v>
      </c>
      <c r="G487" s="44" t="s">
        <v>249</v>
      </c>
      <c r="H487" s="40"/>
      <c r="I487" s="40"/>
      <c r="J487" s="65">
        <f t="shared" ref="J487" si="37">+D487</f>
        <v>6.7415290103799916E-3</v>
      </c>
      <c r="K487" s="66">
        <f t="shared" ref="K487" si="38">F487-J487</f>
        <v>3.9254020989620012E-2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0">
        <v>1656</v>
      </c>
      <c r="D488" s="81">
        <v>4.7187111733563956E-2</v>
      </c>
      <c r="E488" s="78">
        <f t="shared" si="33"/>
        <v>5.0510324344213348E-2</v>
      </c>
      <c r="F488" s="78">
        <f t="shared" si="34"/>
        <v>5.0510319999999997E-2</v>
      </c>
      <c r="G488" s="44"/>
      <c r="J488" s="65">
        <f t="shared" ref="J488" si="39">+D488</f>
        <v>4.7187111733563956E-2</v>
      </c>
      <c r="K488" s="66">
        <f t="shared" ref="K488" si="40">F488-J488</f>
        <v>3.323208266436041E-3</v>
      </c>
    </row>
    <row r="489" spans="1:34" x14ac:dyDescent="0.35">
      <c r="A489" s="32">
        <v>1657</v>
      </c>
      <c r="B489" s="32" t="s">
        <v>559</v>
      </c>
      <c r="C489" s="90">
        <v>1657</v>
      </c>
      <c r="D489" s="81">
        <v>4.7187111733563956E-2</v>
      </c>
      <c r="E489" s="78">
        <f t="shared" si="33"/>
        <v>5.0510324344213348E-2</v>
      </c>
      <c r="F489" s="78">
        <f t="shared" si="34"/>
        <v>5.0510319999999997E-2</v>
      </c>
      <c r="G489" s="44"/>
      <c r="J489" s="65">
        <f t="shared" ref="J489:J492" si="41">+D489</f>
        <v>4.7187111733563956E-2</v>
      </c>
      <c r="K489" s="66">
        <f t="shared" ref="K489:K492" si="42">F489-J489</f>
        <v>3.323208266436041E-3</v>
      </c>
    </row>
    <row r="490" spans="1:34" x14ac:dyDescent="0.35">
      <c r="A490" s="32">
        <v>1660</v>
      </c>
      <c r="B490" s="32" t="s">
        <v>560</v>
      </c>
      <c r="C490" s="90">
        <v>1660</v>
      </c>
      <c r="D490" s="81">
        <v>1.2451648335353531E-2</v>
      </c>
      <c r="E490" s="78">
        <f t="shared" si="33"/>
        <v>4.5995554504834155E-2</v>
      </c>
      <c r="F490" s="78">
        <f t="shared" si="34"/>
        <v>4.5995550000000003E-2</v>
      </c>
      <c r="G490" s="44" t="s">
        <v>249</v>
      </c>
      <c r="J490" s="65">
        <f t="shared" si="41"/>
        <v>1.2451648335353531E-2</v>
      </c>
      <c r="K490" s="66">
        <f t="shared" si="42"/>
        <v>3.3543901664646471E-2</v>
      </c>
    </row>
    <row r="491" spans="1:34" x14ac:dyDescent="0.35">
      <c r="A491" s="32">
        <v>1666</v>
      </c>
      <c r="B491" s="32" t="s">
        <v>562</v>
      </c>
      <c r="C491" s="90">
        <v>1666</v>
      </c>
      <c r="D491" s="81">
        <v>4.7187111733563956E-2</v>
      </c>
      <c r="E491" s="78">
        <f t="shared" si="33"/>
        <v>5.0510324344213348E-2</v>
      </c>
      <c r="F491" s="78">
        <f t="shared" si="34"/>
        <v>5.0510319999999997E-2</v>
      </c>
      <c r="G491" s="44"/>
      <c r="J491" s="65">
        <f t="shared" si="41"/>
        <v>4.7187111733563956E-2</v>
      </c>
      <c r="K491" s="66">
        <f t="shared" si="42"/>
        <v>3.323208266436041E-3</v>
      </c>
    </row>
    <row r="492" spans="1:34" x14ac:dyDescent="0.35">
      <c r="A492" s="32">
        <v>1667</v>
      </c>
      <c r="B492" s="32" t="s">
        <v>563</v>
      </c>
      <c r="C492" s="90">
        <v>1667</v>
      </c>
      <c r="D492" s="81">
        <v>1.3007399056566702E-2</v>
      </c>
      <c r="E492" s="78">
        <f t="shared" si="33"/>
        <v>4.5995554504834155E-2</v>
      </c>
      <c r="F492" s="78">
        <f t="shared" si="34"/>
        <v>4.5995550000000003E-2</v>
      </c>
      <c r="G492" s="44" t="s">
        <v>249</v>
      </c>
      <c r="J492" s="65">
        <f t="shared" si="41"/>
        <v>1.3007399056566702E-2</v>
      </c>
      <c r="K492" s="66">
        <f t="shared" si="42"/>
        <v>3.2988150943433298E-2</v>
      </c>
    </row>
    <row r="493" spans="1:34" x14ac:dyDescent="0.35">
      <c r="A493" s="32">
        <v>1673</v>
      </c>
      <c r="B493" s="32" t="s">
        <v>564</v>
      </c>
      <c r="C493" s="90">
        <v>1673</v>
      </c>
      <c r="D493" s="81">
        <v>4.7187111733563956E-2</v>
      </c>
      <c r="E493" s="78">
        <f t="shared" si="33"/>
        <v>5.0510324344213348E-2</v>
      </c>
      <c r="F493" s="78">
        <f t="shared" si="34"/>
        <v>5.0510319999999997E-2</v>
      </c>
      <c r="G493" s="44"/>
      <c r="J493" s="65">
        <f t="shared" ref="J493:J498" si="43">+D493</f>
        <v>4.7187111733563956E-2</v>
      </c>
      <c r="K493" s="66">
        <f t="shared" ref="K493:K498" si="44">F493-J493</f>
        <v>3.323208266436041E-3</v>
      </c>
    </row>
    <row r="494" spans="1:34" x14ac:dyDescent="0.35">
      <c r="A494" s="32">
        <v>1675</v>
      </c>
      <c r="B494" s="32" t="s">
        <v>565</v>
      </c>
      <c r="C494" s="90">
        <v>1675</v>
      </c>
      <c r="D494" s="81">
        <v>4.7187111733563956E-2</v>
      </c>
      <c r="E494" s="78">
        <f t="shared" si="33"/>
        <v>5.0510324344213348E-2</v>
      </c>
      <c r="F494" s="78">
        <f t="shared" si="34"/>
        <v>5.0510319999999997E-2</v>
      </c>
      <c r="G494" s="98"/>
      <c r="J494" s="65">
        <f t="shared" si="43"/>
        <v>4.7187111733563956E-2</v>
      </c>
      <c r="K494" s="66">
        <f t="shared" si="44"/>
        <v>3.323208266436041E-3</v>
      </c>
    </row>
    <row r="495" spans="1:34" x14ac:dyDescent="0.35">
      <c r="A495" s="32">
        <v>1677</v>
      </c>
      <c r="B495" s="32" t="s">
        <v>566</v>
      </c>
      <c r="C495" s="90">
        <v>1677</v>
      </c>
      <c r="D495" s="81">
        <v>4.7187111733563956E-2</v>
      </c>
      <c r="E495" s="78">
        <f t="shared" si="33"/>
        <v>5.0510324344213348E-2</v>
      </c>
      <c r="F495" s="78">
        <f t="shared" si="34"/>
        <v>5.0510319999999997E-2</v>
      </c>
      <c r="G495" s="98"/>
      <c r="J495" s="65">
        <f t="shared" si="43"/>
        <v>4.7187111733563956E-2</v>
      </c>
      <c r="K495" s="66">
        <f t="shared" si="44"/>
        <v>3.323208266436041E-3</v>
      </c>
    </row>
    <row r="496" spans="1:34" x14ac:dyDescent="0.35">
      <c r="A496" s="32">
        <v>1678</v>
      </c>
      <c r="B496" s="32" t="s">
        <v>569</v>
      </c>
      <c r="C496" s="90">
        <v>1678</v>
      </c>
      <c r="D496" s="81">
        <v>4.7187111733563956E-2</v>
      </c>
      <c r="E496" s="78">
        <f t="shared" si="33"/>
        <v>5.0510324344213348E-2</v>
      </c>
      <c r="F496" s="78">
        <f t="shared" si="34"/>
        <v>5.0510319999999997E-2</v>
      </c>
      <c r="G496" s="98"/>
      <c r="J496" s="65">
        <f t="shared" si="43"/>
        <v>4.7187111733563956E-2</v>
      </c>
      <c r="K496" s="66">
        <f t="shared" si="44"/>
        <v>3.323208266436041E-3</v>
      </c>
    </row>
    <row r="497" spans="1:11" x14ac:dyDescent="0.35">
      <c r="A497" s="32">
        <v>1688</v>
      </c>
      <c r="B497" s="32" t="s">
        <v>571</v>
      </c>
      <c r="C497" s="90">
        <v>1688</v>
      </c>
      <c r="D497" s="81">
        <v>3.3358605647995303E-2</v>
      </c>
      <c r="E497" s="78">
        <f t="shared" si="33"/>
        <v>5.0510324344213348E-2</v>
      </c>
      <c r="F497" s="78">
        <f t="shared" si="34"/>
        <v>5.0510319999999997E-2</v>
      </c>
      <c r="G497" s="44" t="s">
        <v>249</v>
      </c>
      <c r="J497" s="65">
        <f t="shared" si="43"/>
        <v>3.3358605647995303E-2</v>
      </c>
      <c r="K497" s="66">
        <f t="shared" si="44"/>
        <v>1.7151714352004695E-2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1">
        <v>1.9626813511084265E-2</v>
      </c>
      <c r="E498" s="78">
        <f t="shared" si="33"/>
        <v>4.5995554504834155E-2</v>
      </c>
      <c r="F498" s="78">
        <f t="shared" si="34"/>
        <v>4.5995550000000003E-2</v>
      </c>
      <c r="G498" s="44" t="s">
        <v>249</v>
      </c>
      <c r="J498" s="65">
        <f t="shared" si="43"/>
        <v>1.9626813511084265E-2</v>
      </c>
      <c r="K498" s="66">
        <f t="shared" si="44"/>
        <v>2.6368736488915738E-2</v>
      </c>
    </row>
  </sheetData>
  <sheetProtection algorithmName="SHA-512" hashValue="+1MJx2zf9zooKy16hd1XCCFRW3VfPtS/wFPRuQ02n3lWPFQX0Ps26mhICC0eOiqgzynShktxqNrVjCSX4PEMjw==" saltValue="JGk36K5UhCyDLAmOE9gQ2Q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PH6YDT5SVYPS-713564309-76400</_dlc_DocId>
    <_dlc_DocIdUrl xmlns="c5714b04-a39d-46f6-a997-5a77b7ebc085">
      <Url>https://bna2.sharepoint.com/sites/Operaciones_BMC/_layouts/15/DocIdRedir.aspx?ID=PH6YDT5SVYPS-713564309-76400</Url>
      <Description>PH6YDT5SVYPS-713564309-76400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2026-06-30T19:57:26Z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7127d976-b2fa-49c2-ba90-df99389eb11a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