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na2.sharepoint.com/sites/Operaciones_BMC/Documentos/2026/PROCESOS/Negocicaciones_Garantías/Cuadro de Margenes/Agosto2026/"/>
    </mc:Choice>
  </mc:AlternateContent>
  <xr:revisionPtr revIDLastSave="1333" documentId="13_ncr:1_{044002C2-0EA8-42F0-84B9-3A8056D95CDB}" xr6:coauthVersionLast="47" xr6:coauthVersionMax="47" xr10:uidLastSave="{5559B122-AA04-4A62-8F99-F1CC8E90D07F}"/>
  <bookViews>
    <workbookView xWindow="-110" yWindow="-110" windowWidth="19420" windowHeight="10300" firstSheet="1" activeTab="1" xr2:uid="{C067B721-DEDE-46DA-9D78-90B98A622D79}"/>
  </bookViews>
  <sheets>
    <sheet name="Cálculo de márgenes iniciales" sheetId="3" state="hidden" r:id="rId1"/>
    <sheet name="Tabla márgenes" sheetId="1" r:id="rId2"/>
  </sheets>
  <definedNames>
    <definedName name="_xlnm._FilterDatabase" localSheetId="1" hidden="1">'Tabla márgenes'!$J$1:$K$496</definedName>
    <definedName name="_xlnm.Criteria" localSheetId="1">'Tabla márgenes'!$L$1:$L$12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9" i="1" l="1"/>
  <c r="Q29" i="1" s="1"/>
  <c r="P26" i="1"/>
  <c r="Q24" i="1" s="1"/>
  <c r="P27" i="1"/>
  <c r="Q25" i="1" s="1"/>
  <c r="P28" i="1"/>
  <c r="Q26" i="1" s="1"/>
  <c r="P18" i="1"/>
  <c r="P17" i="1"/>
  <c r="J498" i="1"/>
  <c r="J497" i="1"/>
  <c r="J493" i="1"/>
  <c r="J494" i="1"/>
  <c r="J495" i="1"/>
  <c r="J496" i="1"/>
  <c r="P19" i="1"/>
  <c r="Q17" i="1" s="1"/>
  <c r="P20" i="1"/>
  <c r="Q18" i="1" s="1"/>
  <c r="P21" i="1"/>
  <c r="Q19" i="1" s="1"/>
  <c r="P22" i="1"/>
  <c r="Q20" i="1" s="1"/>
  <c r="P23" i="1"/>
  <c r="Q21" i="1" s="1"/>
  <c r="P24" i="1"/>
  <c r="Q22" i="1" s="1"/>
  <c r="P25" i="1"/>
  <c r="Q23" i="1" s="1"/>
  <c r="E493" i="1"/>
  <c r="F493" i="1" s="1"/>
  <c r="E494" i="1"/>
  <c r="F494" i="1" s="1"/>
  <c r="E495" i="1"/>
  <c r="F495" i="1" s="1"/>
  <c r="E496" i="1"/>
  <c r="F496" i="1" s="1"/>
  <c r="Q28" i="1" l="1"/>
  <c r="Q27" i="1"/>
  <c r="K496" i="1"/>
  <c r="K495" i="1"/>
  <c r="K494" i="1"/>
  <c r="K493" i="1"/>
  <c r="Q7" i="1" l="1"/>
  <c r="E498" i="1" s="1"/>
  <c r="Q12" i="1"/>
  <c r="F498" i="1" l="1"/>
  <c r="K498" i="1" s="1"/>
  <c r="Q15" i="1"/>
  <c r="Q8" i="1"/>
  <c r="E497" i="1" s="1"/>
  <c r="Q9" i="1"/>
  <c r="Q10" i="1"/>
  <c r="Q11" i="1"/>
  <c r="Q13" i="1"/>
  <c r="Q14" i="1"/>
  <c r="Q16" i="1"/>
  <c r="F497" i="1" l="1"/>
  <c r="K497" i="1" s="1"/>
  <c r="J65" i="1"/>
  <c r="J2" i="1" l="1"/>
  <c r="E221" i="1" l="1"/>
  <c r="F221" i="1" s="1"/>
  <c r="E492" i="1" l="1"/>
  <c r="F492" i="1" s="1"/>
  <c r="E491" i="1"/>
  <c r="F491" i="1" s="1"/>
  <c r="E490" i="1"/>
  <c r="F490" i="1" s="1"/>
  <c r="E489" i="1"/>
  <c r="F489" i="1" s="1"/>
  <c r="E488" i="1"/>
  <c r="F488" i="1" s="1"/>
  <c r="E487" i="1"/>
  <c r="F487" i="1" s="1"/>
  <c r="E486" i="1"/>
  <c r="F486" i="1" s="1"/>
  <c r="E485" i="1"/>
  <c r="F485" i="1" s="1"/>
  <c r="E484" i="1"/>
  <c r="F484" i="1" s="1"/>
  <c r="E483" i="1"/>
  <c r="F483" i="1" s="1"/>
  <c r="E482" i="1"/>
  <c r="F482" i="1" s="1"/>
  <c r="E481" i="1"/>
  <c r="F481" i="1" s="1"/>
  <c r="E480" i="1"/>
  <c r="F480" i="1" s="1"/>
  <c r="E479" i="1"/>
  <c r="F479" i="1" s="1"/>
  <c r="E478" i="1"/>
  <c r="F478" i="1" s="1"/>
  <c r="E477" i="1"/>
  <c r="F477" i="1" s="1"/>
  <c r="E476" i="1"/>
  <c r="F476" i="1" s="1"/>
  <c r="E475" i="1"/>
  <c r="F475" i="1" s="1"/>
  <c r="E474" i="1"/>
  <c r="F474" i="1" s="1"/>
  <c r="E473" i="1"/>
  <c r="F473" i="1" s="1"/>
  <c r="E472" i="1"/>
  <c r="F472" i="1" s="1"/>
  <c r="E471" i="1"/>
  <c r="F471" i="1" s="1"/>
  <c r="E470" i="1"/>
  <c r="F470" i="1" s="1"/>
  <c r="E469" i="1"/>
  <c r="F469" i="1" s="1"/>
  <c r="E468" i="1"/>
  <c r="F468" i="1" s="1"/>
  <c r="E467" i="1"/>
  <c r="F467" i="1" s="1"/>
  <c r="E466" i="1"/>
  <c r="F466" i="1" s="1"/>
  <c r="E465" i="1"/>
  <c r="F465" i="1" s="1"/>
  <c r="E464" i="1"/>
  <c r="F464" i="1" s="1"/>
  <c r="E463" i="1"/>
  <c r="F463" i="1" s="1"/>
  <c r="E462" i="1"/>
  <c r="F462" i="1" s="1"/>
  <c r="E461" i="1"/>
  <c r="F461" i="1" s="1"/>
  <c r="E460" i="1"/>
  <c r="F460" i="1" s="1"/>
  <c r="E459" i="1"/>
  <c r="F459" i="1" s="1"/>
  <c r="E458" i="1"/>
  <c r="F458" i="1" s="1"/>
  <c r="E457" i="1"/>
  <c r="F457" i="1" s="1"/>
  <c r="E456" i="1"/>
  <c r="F456" i="1" s="1"/>
  <c r="E455" i="1"/>
  <c r="F455" i="1" s="1"/>
  <c r="E454" i="1"/>
  <c r="F454" i="1" s="1"/>
  <c r="E453" i="1"/>
  <c r="F453" i="1" s="1"/>
  <c r="E452" i="1"/>
  <c r="F452" i="1" s="1"/>
  <c r="E451" i="1"/>
  <c r="F451" i="1" s="1"/>
  <c r="E450" i="1"/>
  <c r="F450" i="1" s="1"/>
  <c r="E449" i="1"/>
  <c r="F449" i="1" s="1"/>
  <c r="E448" i="1"/>
  <c r="F448" i="1" s="1"/>
  <c r="E447" i="1"/>
  <c r="F447" i="1" s="1"/>
  <c r="E446" i="1"/>
  <c r="F446" i="1" s="1"/>
  <c r="E445" i="1"/>
  <c r="F445" i="1" s="1"/>
  <c r="E444" i="1"/>
  <c r="F444" i="1" s="1"/>
  <c r="E443" i="1"/>
  <c r="F443" i="1" s="1"/>
  <c r="E442" i="1"/>
  <c r="F442" i="1" s="1"/>
  <c r="E441" i="1"/>
  <c r="F441" i="1" s="1"/>
  <c r="E440" i="1"/>
  <c r="F440" i="1" s="1"/>
  <c r="E439" i="1"/>
  <c r="F439" i="1" s="1"/>
  <c r="E438" i="1"/>
  <c r="F438" i="1" s="1"/>
  <c r="E437" i="1"/>
  <c r="F437" i="1" s="1"/>
  <c r="E436" i="1"/>
  <c r="F436" i="1" s="1"/>
  <c r="E435" i="1"/>
  <c r="F435" i="1" s="1"/>
  <c r="E434" i="1"/>
  <c r="F434" i="1" s="1"/>
  <c r="E433" i="1"/>
  <c r="F433" i="1" s="1"/>
  <c r="E432" i="1"/>
  <c r="F432" i="1" s="1"/>
  <c r="E431" i="1"/>
  <c r="F431" i="1" s="1"/>
  <c r="E430" i="1"/>
  <c r="F430" i="1" s="1"/>
  <c r="E429" i="1"/>
  <c r="F429" i="1" s="1"/>
  <c r="E428" i="1"/>
  <c r="F428" i="1" s="1"/>
  <c r="E427" i="1"/>
  <c r="F427" i="1" s="1"/>
  <c r="E426" i="1"/>
  <c r="F426" i="1" s="1"/>
  <c r="E425" i="1"/>
  <c r="F425" i="1" s="1"/>
  <c r="E424" i="1"/>
  <c r="F424" i="1" s="1"/>
  <c r="E423" i="1"/>
  <c r="F423" i="1" s="1"/>
  <c r="E422" i="1"/>
  <c r="F422" i="1" s="1"/>
  <c r="E421" i="1"/>
  <c r="F421" i="1" s="1"/>
  <c r="E420" i="1"/>
  <c r="F420" i="1" s="1"/>
  <c r="E419" i="1"/>
  <c r="F419" i="1" s="1"/>
  <c r="E418" i="1"/>
  <c r="F418" i="1" s="1"/>
  <c r="E417" i="1"/>
  <c r="F417" i="1" s="1"/>
  <c r="E416" i="1"/>
  <c r="F416" i="1" s="1"/>
  <c r="E415" i="1"/>
  <c r="F415" i="1" s="1"/>
  <c r="E414" i="1"/>
  <c r="F414" i="1" s="1"/>
  <c r="E413" i="1"/>
  <c r="F413" i="1" s="1"/>
  <c r="E412" i="1"/>
  <c r="F412" i="1" s="1"/>
  <c r="E411" i="1"/>
  <c r="F411" i="1" s="1"/>
  <c r="E410" i="1"/>
  <c r="F410" i="1" s="1"/>
  <c r="E409" i="1"/>
  <c r="F409" i="1" s="1"/>
  <c r="E408" i="1"/>
  <c r="F408" i="1" s="1"/>
  <c r="E407" i="1"/>
  <c r="F407" i="1" s="1"/>
  <c r="E406" i="1"/>
  <c r="F406" i="1" s="1"/>
  <c r="E405" i="1"/>
  <c r="F405" i="1" s="1"/>
  <c r="E404" i="1"/>
  <c r="F404" i="1" s="1"/>
  <c r="E403" i="1"/>
  <c r="F403" i="1" s="1"/>
  <c r="E402" i="1"/>
  <c r="F402" i="1" s="1"/>
  <c r="E401" i="1"/>
  <c r="F401" i="1" s="1"/>
  <c r="E400" i="1"/>
  <c r="F400" i="1" s="1"/>
  <c r="E399" i="1"/>
  <c r="F399" i="1" s="1"/>
  <c r="E398" i="1"/>
  <c r="F398" i="1" s="1"/>
  <c r="E397" i="1"/>
  <c r="F397" i="1" s="1"/>
  <c r="E396" i="1"/>
  <c r="F396" i="1" s="1"/>
  <c r="E395" i="1"/>
  <c r="F395" i="1" s="1"/>
  <c r="E394" i="1"/>
  <c r="F394" i="1" s="1"/>
  <c r="E393" i="1"/>
  <c r="F393" i="1" s="1"/>
  <c r="E392" i="1"/>
  <c r="F392" i="1" s="1"/>
  <c r="E391" i="1"/>
  <c r="F391" i="1" s="1"/>
  <c r="E390" i="1"/>
  <c r="F390" i="1" s="1"/>
  <c r="E389" i="1"/>
  <c r="F389" i="1" s="1"/>
  <c r="E388" i="1"/>
  <c r="F388" i="1" s="1"/>
  <c r="E387" i="1"/>
  <c r="F387" i="1" s="1"/>
  <c r="E386" i="1"/>
  <c r="F386" i="1" s="1"/>
  <c r="E385" i="1"/>
  <c r="F385" i="1" s="1"/>
  <c r="E384" i="1"/>
  <c r="F384" i="1" s="1"/>
  <c r="E383" i="1"/>
  <c r="F383" i="1" s="1"/>
  <c r="E382" i="1"/>
  <c r="F382" i="1" s="1"/>
  <c r="E381" i="1"/>
  <c r="F381" i="1" s="1"/>
  <c r="E380" i="1"/>
  <c r="F380" i="1" s="1"/>
  <c r="E379" i="1"/>
  <c r="F379" i="1" s="1"/>
  <c r="E378" i="1"/>
  <c r="F378" i="1" s="1"/>
  <c r="E377" i="1"/>
  <c r="F377" i="1" s="1"/>
  <c r="E376" i="1"/>
  <c r="F376" i="1" s="1"/>
  <c r="E375" i="1"/>
  <c r="F375" i="1" s="1"/>
  <c r="E374" i="1"/>
  <c r="F374" i="1" s="1"/>
  <c r="E373" i="1"/>
  <c r="F373" i="1" s="1"/>
  <c r="E372" i="1"/>
  <c r="F372" i="1" s="1"/>
  <c r="E371" i="1"/>
  <c r="F371" i="1" s="1"/>
  <c r="E370" i="1"/>
  <c r="F370" i="1" s="1"/>
  <c r="E369" i="1"/>
  <c r="F369" i="1" s="1"/>
  <c r="E368" i="1"/>
  <c r="F368" i="1" s="1"/>
  <c r="E367" i="1"/>
  <c r="F367" i="1" s="1"/>
  <c r="E366" i="1"/>
  <c r="F366" i="1" s="1"/>
  <c r="E365" i="1"/>
  <c r="F365" i="1" s="1"/>
  <c r="E364" i="1"/>
  <c r="F364" i="1" s="1"/>
  <c r="E363" i="1"/>
  <c r="F363" i="1" s="1"/>
  <c r="E362" i="1"/>
  <c r="F362" i="1" s="1"/>
  <c r="E361" i="1"/>
  <c r="F361" i="1" s="1"/>
  <c r="E360" i="1"/>
  <c r="F360" i="1" s="1"/>
  <c r="E359" i="1"/>
  <c r="F359" i="1" s="1"/>
  <c r="E358" i="1"/>
  <c r="F358" i="1" s="1"/>
  <c r="E357" i="1"/>
  <c r="F357" i="1" s="1"/>
  <c r="E356" i="1"/>
  <c r="F356" i="1" s="1"/>
  <c r="E355" i="1"/>
  <c r="F355" i="1" s="1"/>
  <c r="E354" i="1"/>
  <c r="F354" i="1" s="1"/>
  <c r="E353" i="1"/>
  <c r="F353" i="1" s="1"/>
  <c r="E352" i="1"/>
  <c r="F352" i="1" s="1"/>
  <c r="E351" i="1"/>
  <c r="F351" i="1" s="1"/>
  <c r="E350" i="1"/>
  <c r="F350" i="1" s="1"/>
  <c r="E349" i="1"/>
  <c r="F349" i="1" s="1"/>
  <c r="E347" i="1"/>
  <c r="F347" i="1" s="1"/>
  <c r="E346" i="1"/>
  <c r="F346" i="1" s="1"/>
  <c r="E345" i="1"/>
  <c r="F345" i="1" s="1"/>
  <c r="E344" i="1"/>
  <c r="F344" i="1" s="1"/>
  <c r="E342" i="1"/>
  <c r="F342" i="1" s="1"/>
  <c r="E341" i="1"/>
  <c r="F341" i="1" s="1"/>
  <c r="E339" i="1"/>
  <c r="F339" i="1" s="1"/>
  <c r="E338" i="1"/>
  <c r="F338" i="1" s="1"/>
  <c r="E337" i="1"/>
  <c r="F337" i="1" s="1"/>
  <c r="E336" i="1"/>
  <c r="F336" i="1" s="1"/>
  <c r="E335" i="1"/>
  <c r="F335" i="1" s="1"/>
  <c r="E334" i="1"/>
  <c r="F334" i="1" s="1"/>
  <c r="E333" i="1"/>
  <c r="F333" i="1" s="1"/>
  <c r="E332" i="1"/>
  <c r="F332" i="1" s="1"/>
  <c r="E331" i="1"/>
  <c r="F331" i="1" s="1"/>
  <c r="E330" i="1"/>
  <c r="F330" i="1" s="1"/>
  <c r="E329" i="1"/>
  <c r="F329" i="1" s="1"/>
  <c r="E328" i="1"/>
  <c r="F328" i="1" s="1"/>
  <c r="E327" i="1"/>
  <c r="F327" i="1" s="1"/>
  <c r="E326" i="1"/>
  <c r="F326" i="1" s="1"/>
  <c r="E325" i="1"/>
  <c r="F325" i="1" s="1"/>
  <c r="E324" i="1"/>
  <c r="F324" i="1" s="1"/>
  <c r="E323" i="1"/>
  <c r="F323" i="1" s="1"/>
  <c r="E321" i="1"/>
  <c r="F321" i="1" s="1"/>
  <c r="E320" i="1"/>
  <c r="F320" i="1" s="1"/>
  <c r="E319" i="1"/>
  <c r="F319" i="1" s="1"/>
  <c r="E318" i="1"/>
  <c r="F318" i="1" s="1"/>
  <c r="E317" i="1"/>
  <c r="F317" i="1" s="1"/>
  <c r="E316" i="1"/>
  <c r="F316" i="1" s="1"/>
  <c r="E315" i="1"/>
  <c r="F315" i="1" s="1"/>
  <c r="E314" i="1"/>
  <c r="F314" i="1" s="1"/>
  <c r="E313" i="1"/>
  <c r="F313" i="1" s="1"/>
  <c r="E312" i="1"/>
  <c r="F312" i="1" s="1"/>
  <c r="E311" i="1"/>
  <c r="F311" i="1" s="1"/>
  <c r="E310" i="1"/>
  <c r="F310" i="1" s="1"/>
  <c r="E309" i="1"/>
  <c r="F309" i="1" s="1"/>
  <c r="E308" i="1"/>
  <c r="F308" i="1" s="1"/>
  <c r="E307" i="1"/>
  <c r="F307" i="1" s="1"/>
  <c r="E306" i="1"/>
  <c r="F306" i="1" s="1"/>
  <c r="E305" i="1"/>
  <c r="F305" i="1" s="1"/>
  <c r="E304" i="1"/>
  <c r="F304" i="1" s="1"/>
  <c r="E303" i="1"/>
  <c r="F303" i="1" s="1"/>
  <c r="E302" i="1"/>
  <c r="F302" i="1" s="1"/>
  <c r="E301" i="1"/>
  <c r="F301" i="1" s="1"/>
  <c r="E300" i="1"/>
  <c r="F300" i="1" s="1"/>
  <c r="E299" i="1"/>
  <c r="F299" i="1" s="1"/>
  <c r="E298" i="1"/>
  <c r="F298" i="1" s="1"/>
  <c r="E297" i="1"/>
  <c r="F297" i="1" s="1"/>
  <c r="E296" i="1"/>
  <c r="F296" i="1" s="1"/>
  <c r="E295" i="1"/>
  <c r="F295" i="1" s="1"/>
  <c r="E294" i="1"/>
  <c r="F294" i="1" s="1"/>
  <c r="E293" i="1"/>
  <c r="F293" i="1" s="1"/>
  <c r="E292" i="1"/>
  <c r="F292" i="1" s="1"/>
  <c r="E291" i="1"/>
  <c r="F291" i="1" s="1"/>
  <c r="E290" i="1"/>
  <c r="F290" i="1" s="1"/>
  <c r="E286" i="1"/>
  <c r="F286" i="1" s="1"/>
  <c r="E285" i="1"/>
  <c r="F285" i="1" s="1"/>
  <c r="E284" i="1"/>
  <c r="F284" i="1" s="1"/>
  <c r="E283" i="1"/>
  <c r="F283" i="1" s="1"/>
  <c r="E282" i="1"/>
  <c r="F282" i="1" s="1"/>
  <c r="E281" i="1"/>
  <c r="F281" i="1" s="1"/>
  <c r="E280" i="1"/>
  <c r="F280" i="1" s="1"/>
  <c r="E279" i="1"/>
  <c r="F279" i="1" s="1"/>
  <c r="E278" i="1"/>
  <c r="F278" i="1" s="1"/>
  <c r="E277" i="1"/>
  <c r="F277" i="1" s="1"/>
  <c r="E276" i="1"/>
  <c r="F276" i="1" s="1"/>
  <c r="E275" i="1"/>
  <c r="F275" i="1" s="1"/>
  <c r="E274" i="1"/>
  <c r="F274" i="1" s="1"/>
  <c r="E273" i="1"/>
  <c r="F273" i="1" s="1"/>
  <c r="E271" i="1"/>
  <c r="F271" i="1" s="1"/>
  <c r="E270" i="1"/>
  <c r="F270" i="1" s="1"/>
  <c r="E269" i="1"/>
  <c r="F269" i="1" s="1"/>
  <c r="E267" i="1"/>
  <c r="F267" i="1" s="1"/>
  <c r="E266" i="1"/>
  <c r="F266" i="1" s="1"/>
  <c r="E265" i="1"/>
  <c r="F265" i="1" s="1"/>
  <c r="E264" i="1"/>
  <c r="F264" i="1" s="1"/>
  <c r="E263" i="1"/>
  <c r="F263" i="1" s="1"/>
  <c r="E262" i="1"/>
  <c r="F262" i="1" s="1"/>
  <c r="E261" i="1"/>
  <c r="F261" i="1" s="1"/>
  <c r="E260" i="1"/>
  <c r="F260" i="1" s="1"/>
  <c r="E259" i="1"/>
  <c r="F259" i="1" s="1"/>
  <c r="E258" i="1"/>
  <c r="F258" i="1" s="1"/>
  <c r="E257" i="1"/>
  <c r="F257" i="1" s="1"/>
  <c r="E256" i="1"/>
  <c r="F256" i="1" s="1"/>
  <c r="E255" i="1"/>
  <c r="F255" i="1" s="1"/>
  <c r="E254" i="1"/>
  <c r="F254" i="1" s="1"/>
  <c r="E253" i="1"/>
  <c r="F253" i="1" s="1"/>
  <c r="E252" i="1"/>
  <c r="F252" i="1" s="1"/>
  <c r="E251" i="1"/>
  <c r="F251" i="1" s="1"/>
  <c r="E250" i="1"/>
  <c r="F250" i="1" s="1"/>
  <c r="E249" i="1"/>
  <c r="F249" i="1" s="1"/>
  <c r="E248" i="1"/>
  <c r="F248" i="1" s="1"/>
  <c r="E247" i="1"/>
  <c r="F247" i="1" s="1"/>
  <c r="E246" i="1"/>
  <c r="F246" i="1" s="1"/>
  <c r="E245" i="1"/>
  <c r="F245" i="1" s="1"/>
  <c r="E244" i="1"/>
  <c r="F244" i="1" s="1"/>
  <c r="E243" i="1"/>
  <c r="F243" i="1" s="1"/>
  <c r="E242" i="1"/>
  <c r="F242" i="1" s="1"/>
  <c r="E241" i="1"/>
  <c r="F241" i="1" s="1"/>
  <c r="E240" i="1"/>
  <c r="F240" i="1" s="1"/>
  <c r="E239" i="1"/>
  <c r="F239" i="1" s="1"/>
  <c r="E238" i="1"/>
  <c r="F238" i="1" s="1"/>
  <c r="E237" i="1"/>
  <c r="F237" i="1" s="1"/>
  <c r="E236" i="1"/>
  <c r="F236" i="1" s="1"/>
  <c r="E235" i="1"/>
  <c r="F235" i="1" s="1"/>
  <c r="E234" i="1"/>
  <c r="F234" i="1" s="1"/>
  <c r="E233" i="1"/>
  <c r="F233" i="1" s="1"/>
  <c r="E232" i="1"/>
  <c r="F232" i="1" s="1"/>
  <c r="E231" i="1"/>
  <c r="F231" i="1" s="1"/>
  <c r="E230" i="1"/>
  <c r="F230" i="1" s="1"/>
  <c r="E229" i="1"/>
  <c r="F229" i="1" s="1"/>
  <c r="E228" i="1"/>
  <c r="F228" i="1" s="1"/>
  <c r="E227" i="1"/>
  <c r="F227" i="1" s="1"/>
  <c r="E226" i="1"/>
  <c r="F226" i="1" s="1"/>
  <c r="E225" i="1"/>
  <c r="F225" i="1" s="1"/>
  <c r="E224" i="1"/>
  <c r="F224" i="1" s="1"/>
  <c r="E223" i="1"/>
  <c r="F223" i="1" s="1"/>
  <c r="E222" i="1"/>
  <c r="F222" i="1" s="1"/>
  <c r="E220" i="1"/>
  <c r="F220" i="1" s="1"/>
  <c r="E219" i="1"/>
  <c r="F219" i="1" s="1"/>
  <c r="E218" i="1"/>
  <c r="F218" i="1" s="1"/>
  <c r="E217" i="1"/>
  <c r="F217" i="1" s="1"/>
  <c r="E216" i="1"/>
  <c r="F216" i="1" s="1"/>
  <c r="E215" i="1"/>
  <c r="F215" i="1" s="1"/>
  <c r="E214" i="1"/>
  <c r="F214" i="1" s="1"/>
  <c r="E213" i="1"/>
  <c r="F213" i="1" s="1"/>
  <c r="E212" i="1"/>
  <c r="F212" i="1" s="1"/>
  <c r="E211" i="1"/>
  <c r="F211" i="1" s="1"/>
  <c r="E210" i="1"/>
  <c r="F210" i="1" s="1"/>
  <c r="E209" i="1"/>
  <c r="F209" i="1" s="1"/>
  <c r="E208" i="1"/>
  <c r="F208" i="1" s="1"/>
  <c r="E207" i="1"/>
  <c r="F207" i="1" s="1"/>
  <c r="E206" i="1"/>
  <c r="F206" i="1" s="1"/>
  <c r="E205" i="1"/>
  <c r="F205" i="1" s="1"/>
  <c r="E204" i="1"/>
  <c r="F204" i="1" s="1"/>
  <c r="E203" i="1"/>
  <c r="F203" i="1" s="1"/>
  <c r="E202" i="1"/>
  <c r="F202" i="1" s="1"/>
  <c r="E201" i="1"/>
  <c r="F201" i="1" s="1"/>
  <c r="E200" i="1"/>
  <c r="F200" i="1" s="1"/>
  <c r="E198" i="1"/>
  <c r="F198" i="1" s="1"/>
  <c r="E197" i="1"/>
  <c r="F197" i="1" s="1"/>
  <c r="E195" i="1"/>
  <c r="F195" i="1" s="1"/>
  <c r="E194" i="1"/>
  <c r="F194" i="1" s="1"/>
  <c r="E193" i="1"/>
  <c r="F193" i="1" s="1"/>
  <c r="E192" i="1"/>
  <c r="F192" i="1" s="1"/>
  <c r="E191" i="1"/>
  <c r="F191" i="1" s="1"/>
  <c r="E190" i="1"/>
  <c r="F190" i="1" s="1"/>
  <c r="E189" i="1"/>
  <c r="F189" i="1" s="1"/>
  <c r="E188" i="1"/>
  <c r="F188" i="1" s="1"/>
  <c r="E187" i="1"/>
  <c r="F187" i="1" s="1"/>
  <c r="E186" i="1"/>
  <c r="F186" i="1" s="1"/>
  <c r="E185" i="1"/>
  <c r="F185" i="1" s="1"/>
  <c r="E184" i="1"/>
  <c r="F184" i="1" s="1"/>
  <c r="E183" i="1"/>
  <c r="F183" i="1" s="1"/>
  <c r="E182" i="1"/>
  <c r="F182" i="1" s="1"/>
  <c r="E181" i="1"/>
  <c r="F181" i="1" s="1"/>
  <c r="E180" i="1"/>
  <c r="F180" i="1" s="1"/>
  <c r="E179" i="1"/>
  <c r="F179" i="1" s="1"/>
  <c r="E177" i="1"/>
  <c r="F177" i="1" s="1"/>
  <c r="E176" i="1"/>
  <c r="F176" i="1" s="1"/>
  <c r="E175" i="1"/>
  <c r="F175" i="1" s="1"/>
  <c r="E174" i="1"/>
  <c r="F174" i="1" s="1"/>
  <c r="E173" i="1"/>
  <c r="F173" i="1" s="1"/>
  <c r="E172" i="1"/>
  <c r="F172" i="1" s="1"/>
  <c r="E171" i="1"/>
  <c r="F171" i="1" s="1"/>
  <c r="E170" i="1"/>
  <c r="F170" i="1" s="1"/>
  <c r="E169" i="1"/>
  <c r="F169" i="1" s="1"/>
  <c r="E168" i="1"/>
  <c r="F168" i="1" s="1"/>
  <c r="E167" i="1"/>
  <c r="F167" i="1" s="1"/>
  <c r="E162" i="1"/>
  <c r="F162" i="1" s="1"/>
  <c r="E161" i="1"/>
  <c r="F161" i="1" s="1"/>
  <c r="E160" i="1"/>
  <c r="F160" i="1" s="1"/>
  <c r="E159" i="1"/>
  <c r="F159" i="1" s="1"/>
  <c r="E158" i="1"/>
  <c r="F158" i="1" s="1"/>
  <c r="E157" i="1"/>
  <c r="F157" i="1" s="1"/>
  <c r="E156" i="1"/>
  <c r="F156" i="1" s="1"/>
  <c r="E155" i="1"/>
  <c r="F155" i="1" s="1"/>
  <c r="E154" i="1"/>
  <c r="F154" i="1" s="1"/>
  <c r="E153" i="1"/>
  <c r="F153" i="1" s="1"/>
  <c r="E152" i="1"/>
  <c r="F152" i="1" s="1"/>
  <c r="E151" i="1"/>
  <c r="F151" i="1" s="1"/>
  <c r="E150" i="1"/>
  <c r="F150" i="1" s="1"/>
  <c r="E149" i="1"/>
  <c r="F149" i="1" s="1"/>
  <c r="E148" i="1"/>
  <c r="F148" i="1" s="1"/>
  <c r="E147" i="1"/>
  <c r="F147" i="1" s="1"/>
  <c r="E146" i="1"/>
  <c r="F146" i="1" s="1"/>
  <c r="E145" i="1"/>
  <c r="F145" i="1" s="1"/>
  <c r="E144" i="1"/>
  <c r="F144" i="1" s="1"/>
  <c r="E143" i="1"/>
  <c r="F143" i="1" s="1"/>
  <c r="E142" i="1"/>
  <c r="F142" i="1" s="1"/>
  <c r="E141" i="1"/>
  <c r="F141" i="1" s="1"/>
  <c r="E140" i="1"/>
  <c r="F140" i="1" s="1"/>
  <c r="E139" i="1"/>
  <c r="F139" i="1" s="1"/>
  <c r="E138" i="1"/>
  <c r="F138" i="1" s="1"/>
  <c r="E137" i="1"/>
  <c r="F137" i="1" s="1"/>
  <c r="E136" i="1"/>
  <c r="F136" i="1" s="1"/>
  <c r="E135" i="1"/>
  <c r="F135" i="1" s="1"/>
  <c r="E134" i="1"/>
  <c r="F134" i="1" s="1"/>
  <c r="E133" i="1"/>
  <c r="F133" i="1" s="1"/>
  <c r="E132" i="1"/>
  <c r="F132" i="1" s="1"/>
  <c r="E131" i="1"/>
  <c r="F131" i="1" s="1"/>
  <c r="E130" i="1"/>
  <c r="F130" i="1" s="1"/>
  <c r="E129" i="1"/>
  <c r="F129" i="1" s="1"/>
  <c r="E128" i="1"/>
  <c r="F128" i="1" s="1"/>
  <c r="E127" i="1"/>
  <c r="F127" i="1" s="1"/>
  <c r="E126" i="1"/>
  <c r="F126" i="1" s="1"/>
  <c r="E125" i="1"/>
  <c r="F125" i="1" s="1"/>
  <c r="E124" i="1"/>
  <c r="F124" i="1" s="1"/>
  <c r="E123" i="1"/>
  <c r="F123" i="1" s="1"/>
  <c r="E122" i="1"/>
  <c r="F122" i="1" s="1"/>
  <c r="E118" i="1"/>
  <c r="F118" i="1" s="1"/>
  <c r="E117" i="1"/>
  <c r="F117" i="1" s="1"/>
  <c r="E112" i="1"/>
  <c r="F112" i="1" s="1"/>
  <c r="E111" i="1"/>
  <c r="F111" i="1" s="1"/>
  <c r="E110" i="1"/>
  <c r="F110" i="1" s="1"/>
  <c r="E109" i="1"/>
  <c r="F109" i="1" s="1"/>
  <c r="E108" i="1"/>
  <c r="F108" i="1" s="1"/>
  <c r="E107" i="1"/>
  <c r="F107" i="1" s="1"/>
  <c r="E106" i="1"/>
  <c r="F106" i="1" s="1"/>
  <c r="E105" i="1"/>
  <c r="F105" i="1" s="1"/>
  <c r="E104" i="1"/>
  <c r="F104" i="1" s="1"/>
  <c r="E103" i="1"/>
  <c r="F103" i="1" s="1"/>
  <c r="E102" i="1"/>
  <c r="F102" i="1" s="1"/>
  <c r="E101" i="1"/>
  <c r="F101" i="1" s="1"/>
  <c r="E100" i="1"/>
  <c r="F100" i="1" s="1"/>
  <c r="E99" i="1"/>
  <c r="F99" i="1" s="1"/>
  <c r="E98" i="1"/>
  <c r="F98" i="1" s="1"/>
  <c r="E97" i="1"/>
  <c r="F97" i="1" s="1"/>
  <c r="E96" i="1"/>
  <c r="F96" i="1" s="1"/>
  <c r="E95" i="1"/>
  <c r="F95" i="1" s="1"/>
  <c r="E94" i="1"/>
  <c r="F94" i="1" s="1"/>
  <c r="E93" i="1"/>
  <c r="F93" i="1" s="1"/>
  <c r="E92" i="1"/>
  <c r="F92" i="1" s="1"/>
  <c r="E91" i="1"/>
  <c r="F91" i="1" s="1"/>
  <c r="E90" i="1"/>
  <c r="F90" i="1" s="1"/>
  <c r="E89" i="1"/>
  <c r="F89" i="1" s="1"/>
  <c r="E88" i="1"/>
  <c r="F88" i="1" s="1"/>
  <c r="E87" i="1"/>
  <c r="F87" i="1" s="1"/>
  <c r="E86" i="1"/>
  <c r="F86" i="1" s="1"/>
  <c r="E85" i="1"/>
  <c r="F85" i="1" s="1"/>
  <c r="E84" i="1"/>
  <c r="F84" i="1" s="1"/>
  <c r="E83" i="1"/>
  <c r="F83" i="1" s="1"/>
  <c r="E82" i="1"/>
  <c r="F82" i="1" s="1"/>
  <c r="E81" i="1"/>
  <c r="F81" i="1" s="1"/>
  <c r="E77" i="1"/>
  <c r="F77" i="1" s="1"/>
  <c r="E76" i="1"/>
  <c r="F76" i="1" s="1"/>
  <c r="E75" i="1"/>
  <c r="F75" i="1" s="1"/>
  <c r="E74" i="1"/>
  <c r="F74" i="1" s="1"/>
  <c r="E73" i="1"/>
  <c r="F73" i="1" s="1"/>
  <c r="E72" i="1"/>
  <c r="F72" i="1" s="1"/>
  <c r="E71" i="1"/>
  <c r="F71" i="1" s="1"/>
  <c r="E70" i="1"/>
  <c r="F70" i="1" s="1"/>
  <c r="E69" i="1"/>
  <c r="F69" i="1" s="1"/>
  <c r="E68" i="1"/>
  <c r="F68" i="1" s="1"/>
  <c r="E67" i="1"/>
  <c r="F67" i="1" s="1"/>
  <c r="E66" i="1"/>
  <c r="F66" i="1" s="1"/>
  <c r="E65" i="1"/>
  <c r="E64" i="1"/>
  <c r="F64" i="1" s="1"/>
  <c r="E63" i="1"/>
  <c r="F63" i="1" s="1"/>
  <c r="E62" i="1"/>
  <c r="F62" i="1" s="1"/>
  <c r="E61" i="1"/>
  <c r="F61" i="1" s="1"/>
  <c r="E60" i="1"/>
  <c r="F60" i="1" s="1"/>
  <c r="E58" i="1"/>
  <c r="F58" i="1" s="1"/>
  <c r="E56" i="1"/>
  <c r="F56" i="1" s="1"/>
  <c r="E53" i="1"/>
  <c r="F53" i="1" s="1"/>
  <c r="E52" i="1"/>
  <c r="F52" i="1" s="1"/>
  <c r="E51" i="1"/>
  <c r="F51" i="1" s="1"/>
  <c r="E50" i="1"/>
  <c r="F50" i="1" s="1"/>
  <c r="E49" i="1"/>
  <c r="F49" i="1" s="1"/>
  <c r="E48" i="1"/>
  <c r="F48" i="1" s="1"/>
  <c r="E47" i="1"/>
  <c r="F47" i="1" s="1"/>
  <c r="E46" i="1"/>
  <c r="F46" i="1" s="1"/>
  <c r="E45" i="1"/>
  <c r="F45" i="1" s="1"/>
  <c r="E44" i="1"/>
  <c r="F44" i="1" s="1"/>
  <c r="E43" i="1"/>
  <c r="F43" i="1" s="1"/>
  <c r="E42" i="1"/>
  <c r="F42" i="1" s="1"/>
  <c r="E41" i="1"/>
  <c r="F41" i="1" s="1"/>
  <c r="E40" i="1"/>
  <c r="F40" i="1" s="1"/>
  <c r="E39" i="1"/>
  <c r="F39" i="1" s="1"/>
  <c r="E38" i="1"/>
  <c r="F38" i="1" s="1"/>
  <c r="E37" i="1"/>
  <c r="F37" i="1" s="1"/>
  <c r="E34" i="1"/>
  <c r="F34" i="1" s="1"/>
  <c r="E33" i="1"/>
  <c r="F33" i="1" s="1"/>
  <c r="E32" i="1"/>
  <c r="F32" i="1" s="1"/>
  <c r="E31" i="1"/>
  <c r="F31" i="1" s="1"/>
  <c r="E30" i="1"/>
  <c r="F30" i="1" s="1"/>
  <c r="E29" i="1"/>
  <c r="F29" i="1" s="1"/>
  <c r="E28" i="1"/>
  <c r="F28" i="1" s="1"/>
  <c r="E27" i="1"/>
  <c r="F27" i="1" s="1"/>
  <c r="E26" i="1"/>
  <c r="F26" i="1" s="1"/>
  <c r="E25" i="1"/>
  <c r="F25" i="1" s="1"/>
  <c r="E24" i="1"/>
  <c r="F24" i="1" s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  <c r="E4" i="1"/>
  <c r="F4" i="1" s="1"/>
  <c r="E3" i="1"/>
  <c r="F3" i="1" s="1"/>
  <c r="F65" i="1" l="1"/>
  <c r="K65" i="1" s="1"/>
  <c r="E287" i="1"/>
  <c r="F287" i="1" s="1"/>
  <c r="E288" i="1"/>
  <c r="F288" i="1" s="1"/>
  <c r="E289" i="1"/>
  <c r="F289" i="1" s="1"/>
  <c r="E340" i="1" l="1"/>
  <c r="F340" i="1" s="1"/>
  <c r="E268" i="1"/>
  <c r="F268" i="1" s="1"/>
  <c r="E78" i="1"/>
  <c r="F78" i="1" s="1"/>
  <c r="E57" i="1"/>
  <c r="F57" i="1" s="1"/>
  <c r="E35" i="1" l="1"/>
  <c r="F35" i="1" s="1"/>
  <c r="E348" i="1"/>
  <c r="F348" i="1" s="1"/>
  <c r="E36" i="1"/>
  <c r="F36" i="1" s="1"/>
  <c r="E165" i="1"/>
  <c r="F165" i="1" s="1"/>
  <c r="E166" i="1"/>
  <c r="F166" i="1" s="1"/>
  <c r="E272" i="1"/>
  <c r="F272" i="1" s="1"/>
  <c r="E178" i="1"/>
  <c r="F178" i="1" s="1"/>
  <c r="E322" i="1"/>
  <c r="F322" i="1" s="1"/>
  <c r="E121" i="1"/>
  <c r="F121" i="1" s="1"/>
  <c r="E79" i="1"/>
  <c r="F79" i="1" s="1"/>
  <c r="E196" i="1"/>
  <c r="F196" i="1" s="1"/>
  <c r="E113" i="1"/>
  <c r="F113" i="1" s="1"/>
  <c r="E199" i="1"/>
  <c r="F199" i="1" s="1"/>
  <c r="E80" i="1"/>
  <c r="F80" i="1" s="1"/>
  <c r="E115" i="1"/>
  <c r="F115" i="1" s="1"/>
  <c r="E116" i="1"/>
  <c r="F116" i="1" s="1"/>
  <c r="E114" i="1"/>
  <c r="F114" i="1" s="1"/>
  <c r="E119" i="1"/>
  <c r="F119" i="1" s="1"/>
  <c r="E120" i="1"/>
  <c r="F120" i="1" s="1"/>
  <c r="E59" i="1"/>
  <c r="F59" i="1" s="1"/>
  <c r="E54" i="1"/>
  <c r="F54" i="1" s="1"/>
  <c r="E55" i="1"/>
  <c r="F55" i="1" s="1"/>
  <c r="E164" i="1"/>
  <c r="F164" i="1" s="1"/>
  <c r="E163" i="1"/>
  <c r="F163" i="1" s="1"/>
  <c r="E343" i="1"/>
  <c r="F343" i="1" s="1"/>
  <c r="J489" i="1" l="1"/>
  <c r="J490" i="1"/>
  <c r="J491" i="1"/>
  <c r="J492" i="1"/>
  <c r="J488" i="1" l="1"/>
  <c r="J487" i="1"/>
  <c r="J486" i="1"/>
  <c r="J485" i="1"/>
  <c r="K488" i="1" l="1"/>
  <c r="K485" i="1"/>
  <c r="J484" i="1"/>
  <c r="J483" i="1" l="1"/>
  <c r="J482" i="1"/>
  <c r="J481" i="1"/>
  <c r="J480" i="1"/>
  <c r="J479" i="1"/>
  <c r="J476" i="1"/>
  <c r="J472" i="1"/>
  <c r="J464" i="1"/>
  <c r="J463" i="1"/>
  <c r="J456" i="1"/>
  <c r="J455" i="1"/>
  <c r="J448" i="1"/>
  <c r="J447" i="1"/>
  <c r="J440" i="1"/>
  <c r="J439" i="1"/>
  <c r="J431" i="1"/>
  <c r="J424" i="1"/>
  <c r="J423" i="1"/>
  <c r="J416" i="1"/>
  <c r="J415" i="1"/>
  <c r="J408" i="1"/>
  <c r="J407" i="1"/>
  <c r="J399" i="1"/>
  <c r="J392" i="1"/>
  <c r="J391" i="1"/>
  <c r="J383" i="1"/>
  <c r="J376" i="1"/>
  <c r="J368" i="1"/>
  <c r="J361" i="1"/>
  <c r="J360" i="1"/>
  <c r="J353" i="1"/>
  <c r="J352" i="1"/>
  <c r="J345" i="1"/>
  <c r="J344" i="1"/>
  <c r="J336" i="1"/>
  <c r="J328" i="1"/>
  <c r="J321" i="1"/>
  <c r="J320" i="1"/>
  <c r="J313" i="1"/>
  <c r="J312" i="1"/>
  <c r="J304" i="1"/>
  <c r="J296" i="1"/>
  <c r="J289" i="1"/>
  <c r="K289" i="1" s="1"/>
  <c r="J280" i="1"/>
  <c r="J273" i="1"/>
  <c r="J272" i="1"/>
  <c r="J264" i="1"/>
  <c r="J256" i="1"/>
  <c r="J250" i="1"/>
  <c r="J249" i="1"/>
  <c r="J242" i="1"/>
  <c r="J237" i="1"/>
  <c r="J230" i="1"/>
  <c r="J229" i="1"/>
  <c r="J226" i="1"/>
  <c r="J217" i="1"/>
  <c r="J206" i="1"/>
  <c r="J205" i="1"/>
  <c r="J198" i="1"/>
  <c r="J197" i="1"/>
  <c r="J193" i="1"/>
  <c r="J186" i="1"/>
  <c r="J185" i="1"/>
  <c r="J178" i="1"/>
  <c r="J174" i="1"/>
  <c r="J173" i="1"/>
  <c r="J166" i="1"/>
  <c r="J165" i="1"/>
  <c r="J161" i="1"/>
  <c r="J154" i="1"/>
  <c r="J153" i="1"/>
  <c r="J146" i="1"/>
  <c r="J141" i="1"/>
  <c r="J122" i="1"/>
  <c r="J121" i="1"/>
  <c r="J114" i="1"/>
  <c r="J113" i="1"/>
  <c r="J111" i="1"/>
  <c r="J110" i="1"/>
  <c r="J102" i="1"/>
  <c r="J95" i="1"/>
  <c r="J87" i="1"/>
  <c r="J79" i="1"/>
  <c r="J75" i="1"/>
  <c r="J74" i="1"/>
  <c r="J67" i="1"/>
  <c r="J63" i="1"/>
  <c r="J62" i="1"/>
  <c r="J55" i="1"/>
  <c r="J54" i="1"/>
  <c r="J51" i="1"/>
  <c r="J47" i="1"/>
  <c r="J43" i="1"/>
  <c r="J42" i="1"/>
  <c r="J35" i="1"/>
  <c r="J34" i="1"/>
  <c r="J31" i="1"/>
  <c r="J30" i="1"/>
  <c r="J23" i="1"/>
  <c r="J19" i="1"/>
  <c r="J11" i="1"/>
  <c r="J10" i="1"/>
  <c r="J7" i="1"/>
  <c r="J6" i="1"/>
  <c r="J3" i="1"/>
  <c r="J477" i="1"/>
  <c r="J473" i="1"/>
  <c r="J465" i="1"/>
  <c r="J462" i="1"/>
  <c r="J458" i="1"/>
  <c r="J457" i="1"/>
  <c r="J453" i="1"/>
  <c r="J449" i="1"/>
  <c r="J442" i="1"/>
  <c r="J434" i="1"/>
  <c r="J430" i="1"/>
  <c r="J425" i="1"/>
  <c r="J418" i="1"/>
  <c r="J414" i="1"/>
  <c r="J406" i="1"/>
  <c r="J398" i="1"/>
  <c r="J397" i="1"/>
  <c r="J394" i="1"/>
  <c r="J393" i="1"/>
  <c r="J389" i="1"/>
  <c r="J386" i="1"/>
  <c r="J382" i="1"/>
  <c r="J377" i="1"/>
  <c r="J373" i="1"/>
  <c r="J366" i="1"/>
  <c r="J359" i="1"/>
  <c r="J355" i="1"/>
  <c r="J350" i="1"/>
  <c r="J343" i="1"/>
  <c r="J335" i="1"/>
  <c r="J330" i="1"/>
  <c r="J327" i="1"/>
  <c r="J322" i="1"/>
  <c r="J315" i="1"/>
  <c r="J299" i="1"/>
  <c r="J294" i="1"/>
  <c r="J291" i="1"/>
  <c r="J290" i="1"/>
  <c r="J287" i="1"/>
  <c r="J283" i="1"/>
  <c r="J282" i="1"/>
  <c r="J262" i="1"/>
  <c r="J252" i="1"/>
  <c r="J251" i="1"/>
  <c r="J247" i="1"/>
  <c r="J236" i="1"/>
  <c r="J232" i="1"/>
  <c r="J231" i="1"/>
  <c r="J220" i="1"/>
  <c r="J216" i="1"/>
  <c r="J215" i="1"/>
  <c r="J204" i="1"/>
  <c r="J199" i="1"/>
  <c r="J188" i="1"/>
  <c r="J184" i="1"/>
  <c r="J183" i="1"/>
  <c r="J172" i="1"/>
  <c r="J168" i="1"/>
  <c r="J164" i="1"/>
  <c r="J160" i="1"/>
  <c r="J152" i="1"/>
  <c r="J135" i="1"/>
  <c r="J128" i="1"/>
  <c r="J123" i="1"/>
  <c r="J120" i="1"/>
  <c r="J119" i="1"/>
  <c r="J106" i="1"/>
  <c r="J101" i="1"/>
  <c r="J89" i="1"/>
  <c r="J86" i="1"/>
  <c r="J82" i="1"/>
  <c r="J73" i="1"/>
  <c r="J38" i="1"/>
  <c r="J21" i="1"/>
  <c r="J5" i="1"/>
  <c r="J475" i="1"/>
  <c r="J468" i="1"/>
  <c r="J467" i="1"/>
  <c r="J460" i="1"/>
  <c r="J459" i="1"/>
  <c r="J452" i="1"/>
  <c r="J451" i="1"/>
  <c r="J444" i="1"/>
  <c r="J443" i="1"/>
  <c r="J436" i="1"/>
  <c r="J435" i="1"/>
  <c r="J428" i="1"/>
  <c r="J427" i="1"/>
  <c r="J420" i="1"/>
  <c r="J419" i="1"/>
  <c r="J412" i="1"/>
  <c r="J411" i="1"/>
  <c r="J404" i="1"/>
  <c r="J403" i="1"/>
  <c r="J396" i="1"/>
  <c r="J395" i="1"/>
  <c r="J388" i="1"/>
  <c r="J387" i="1"/>
  <c r="J380" i="1"/>
  <c r="J379" i="1"/>
  <c r="J372" i="1"/>
  <c r="J371" i="1"/>
  <c r="J365" i="1"/>
  <c r="J364" i="1"/>
  <c r="J357" i="1"/>
  <c r="J356" i="1"/>
  <c r="J349" i="1"/>
  <c r="J348" i="1"/>
  <c r="J341" i="1"/>
  <c r="J340" i="1"/>
  <c r="J333" i="1"/>
  <c r="J332" i="1"/>
  <c r="J325" i="1"/>
  <c r="J324" i="1"/>
  <c r="J317" i="1"/>
  <c r="J316" i="1"/>
  <c r="J309" i="1"/>
  <c r="J308" i="1"/>
  <c r="J301" i="1"/>
  <c r="J300" i="1"/>
  <c r="J293" i="1"/>
  <c r="J292" i="1"/>
  <c r="J285" i="1"/>
  <c r="J284" i="1"/>
  <c r="J277" i="1"/>
  <c r="J276" i="1"/>
  <c r="J269" i="1"/>
  <c r="J268" i="1"/>
  <c r="J261" i="1"/>
  <c r="J260" i="1"/>
  <c r="J254" i="1"/>
  <c r="J253" i="1"/>
  <c r="J246" i="1"/>
  <c r="J245" i="1"/>
  <c r="J243" i="1"/>
  <c r="J241" i="1"/>
  <c r="J239" i="1"/>
  <c r="J234" i="1"/>
  <c r="J233" i="1"/>
  <c r="J227" i="1"/>
  <c r="J223" i="1"/>
  <c r="J222" i="1"/>
  <c r="J221" i="1"/>
  <c r="J214" i="1"/>
  <c r="J213" i="1"/>
  <c r="J211" i="1"/>
  <c r="J209" i="1"/>
  <c r="J207" i="1"/>
  <c r="J202" i="1"/>
  <c r="J201" i="1"/>
  <c r="J195" i="1"/>
  <c r="J191" i="1"/>
  <c r="J190" i="1"/>
  <c r="J189" i="1"/>
  <c r="J182" i="1"/>
  <c r="J181" i="1"/>
  <c r="J179" i="1"/>
  <c r="J177" i="1"/>
  <c r="J175" i="1"/>
  <c r="J170" i="1"/>
  <c r="J169" i="1"/>
  <c r="J163" i="1"/>
  <c r="J159" i="1"/>
  <c r="J158" i="1"/>
  <c r="J157" i="1"/>
  <c r="J150" i="1"/>
  <c r="J149" i="1"/>
  <c r="J147" i="1"/>
  <c r="J145" i="1"/>
  <c r="J143" i="1"/>
  <c r="J138" i="1"/>
  <c r="J137" i="1"/>
  <c r="J130" i="1"/>
  <c r="J129" i="1"/>
  <c r="J127" i="1"/>
  <c r="J125" i="1"/>
  <c r="J117" i="1"/>
  <c r="J115" i="1"/>
  <c r="J112" i="1"/>
  <c r="J108" i="1"/>
  <c r="J104" i="1"/>
  <c r="J100" i="1"/>
  <c r="J96" i="1"/>
  <c r="J92" i="1"/>
  <c r="J91" i="1"/>
  <c r="J90" i="1"/>
  <c r="J88" i="1"/>
  <c r="J84" i="1"/>
  <c r="J80" i="1"/>
  <c r="J78" i="1"/>
  <c r="J76" i="1"/>
  <c r="J72" i="1"/>
  <c r="J68" i="1"/>
  <c r="J64" i="1"/>
  <c r="J60" i="1"/>
  <c r="J59" i="1"/>
  <c r="J58" i="1"/>
  <c r="J56" i="1"/>
  <c r="J52" i="1"/>
  <c r="J48" i="1"/>
  <c r="J46" i="1"/>
  <c r="J44" i="1"/>
  <c r="J40" i="1"/>
  <c r="J36" i="1"/>
  <c r="J32" i="1"/>
  <c r="J28" i="1"/>
  <c r="J27" i="1"/>
  <c r="J26" i="1"/>
  <c r="J24" i="1"/>
  <c r="J20" i="1"/>
  <c r="J16" i="1"/>
  <c r="J14" i="1"/>
  <c r="J12" i="1"/>
  <c r="J8" i="1"/>
  <c r="J4" i="1"/>
  <c r="E2" i="1"/>
  <c r="C4" i="3"/>
  <c r="C5" i="3" s="1"/>
  <c r="C6" i="3"/>
  <c r="C20" i="3"/>
  <c r="J116" i="1"/>
  <c r="J124" i="1"/>
  <c r="J132" i="1"/>
  <c r="J136" i="1"/>
  <c r="J140" i="1"/>
  <c r="J144" i="1"/>
  <c r="J148" i="1"/>
  <c r="J156" i="1"/>
  <c r="J176" i="1"/>
  <c r="J180" i="1"/>
  <c r="J192" i="1"/>
  <c r="J196" i="1"/>
  <c r="J200" i="1"/>
  <c r="J208" i="1"/>
  <c r="J212" i="1"/>
  <c r="J224" i="1"/>
  <c r="J228" i="1"/>
  <c r="J240" i="1"/>
  <c r="J244" i="1"/>
  <c r="J248" i="1"/>
  <c r="J259" i="1"/>
  <c r="J263" i="1"/>
  <c r="J267" i="1"/>
  <c r="J271" i="1"/>
  <c r="J275" i="1"/>
  <c r="J279" i="1"/>
  <c r="J295" i="1"/>
  <c r="J303" i="1"/>
  <c r="J307" i="1"/>
  <c r="J311" i="1"/>
  <c r="J319" i="1"/>
  <c r="J323" i="1"/>
  <c r="J331" i="1"/>
  <c r="J339" i="1"/>
  <c r="J347" i="1"/>
  <c r="J351" i="1"/>
  <c r="J363" i="1"/>
  <c r="J367" i="1"/>
  <c r="J370" i="1"/>
  <c r="J374" i="1"/>
  <c r="J378" i="1"/>
  <c r="J390" i="1"/>
  <c r="J402" i="1"/>
  <c r="J410" i="1"/>
  <c r="J422" i="1"/>
  <c r="J426" i="1"/>
  <c r="J438" i="1"/>
  <c r="J446" i="1"/>
  <c r="J450" i="1"/>
  <c r="J454" i="1"/>
  <c r="J466" i="1"/>
  <c r="J470" i="1"/>
  <c r="J474" i="1"/>
  <c r="J478" i="1"/>
  <c r="J9" i="1"/>
  <c r="J13" i="1"/>
  <c r="J17" i="1"/>
  <c r="J25" i="1"/>
  <c r="J29" i="1"/>
  <c r="J33" i="1"/>
  <c r="J37" i="1"/>
  <c r="J41" i="1"/>
  <c r="J45" i="1"/>
  <c r="J49" i="1"/>
  <c r="J53" i="1"/>
  <c r="J57" i="1"/>
  <c r="J61" i="1"/>
  <c r="J69" i="1"/>
  <c r="J77" i="1"/>
  <c r="J81" i="1"/>
  <c r="J85" i="1"/>
  <c r="J93" i="1"/>
  <c r="J97" i="1"/>
  <c r="J105" i="1"/>
  <c r="J109" i="1"/>
  <c r="J139" i="1"/>
  <c r="J151" i="1"/>
  <c r="J155" i="1"/>
  <c r="J167" i="1"/>
  <c r="J171" i="1"/>
  <c r="J187" i="1"/>
  <c r="J203" i="1"/>
  <c r="J219" i="1"/>
  <c r="J235" i="1"/>
  <c r="J255" i="1"/>
  <c r="J258" i="1"/>
  <c r="J266" i="1"/>
  <c r="J270" i="1"/>
  <c r="J274" i="1"/>
  <c r="J278" i="1"/>
  <c r="J286" i="1"/>
  <c r="J298" i="1"/>
  <c r="J302" i="1"/>
  <c r="J306" i="1"/>
  <c r="J310" i="1"/>
  <c r="J314" i="1"/>
  <c r="J318" i="1"/>
  <c r="J326" i="1"/>
  <c r="J334" i="1"/>
  <c r="J338" i="1"/>
  <c r="J342" i="1"/>
  <c r="J346" i="1"/>
  <c r="J354" i="1"/>
  <c r="J358" i="1"/>
  <c r="J362" i="1"/>
  <c r="J381" i="1"/>
  <c r="J385" i="1"/>
  <c r="J401" i="1"/>
  <c r="J405" i="1"/>
  <c r="J409" i="1"/>
  <c r="J413" i="1"/>
  <c r="J417" i="1"/>
  <c r="J421" i="1"/>
  <c r="J429" i="1"/>
  <c r="J433" i="1"/>
  <c r="J437" i="1"/>
  <c r="J441" i="1"/>
  <c r="J445" i="1"/>
  <c r="J461" i="1"/>
  <c r="J469" i="1"/>
  <c r="J50" i="1"/>
  <c r="J66" i="1"/>
  <c r="J22" i="1"/>
  <c r="J131" i="1"/>
  <c r="J39" i="1"/>
  <c r="J71" i="1"/>
  <c r="J83" i="1"/>
  <c r="J103" i="1"/>
  <c r="J194" i="1"/>
  <c r="J98" i="1"/>
  <c r="J18" i="1"/>
  <c r="J94" i="1"/>
  <c r="J134" i="1"/>
  <c r="J142" i="1"/>
  <c r="J218" i="1"/>
  <c r="J225" i="1"/>
  <c r="J238" i="1"/>
  <c r="J257" i="1"/>
  <c r="J265" i="1"/>
  <c r="J281" i="1"/>
  <c r="J297" i="1"/>
  <c r="J305" i="1"/>
  <c r="J329" i="1"/>
  <c r="J337" i="1"/>
  <c r="J369" i="1"/>
  <c r="J384" i="1"/>
  <c r="J400" i="1"/>
  <c r="J432" i="1"/>
  <c r="J162" i="1"/>
  <c r="J70" i="1"/>
  <c r="J15" i="1"/>
  <c r="J99" i="1"/>
  <c r="J107" i="1"/>
  <c r="J118" i="1"/>
  <c r="J126" i="1"/>
  <c r="J133" i="1"/>
  <c r="J210" i="1"/>
  <c r="J288" i="1"/>
  <c r="J375" i="1"/>
  <c r="J471" i="1"/>
  <c r="F2" i="1" l="1"/>
  <c r="K2" i="1" s="1"/>
  <c r="K489" i="1"/>
  <c r="K491" i="1"/>
  <c r="K492" i="1"/>
  <c r="K490" i="1"/>
  <c r="K487" i="1"/>
  <c r="K124" i="1"/>
  <c r="K208" i="1"/>
  <c r="K486" i="1"/>
  <c r="K230" i="1"/>
  <c r="K305" i="1"/>
  <c r="K197" i="1"/>
  <c r="K150" i="1"/>
  <c r="K138" i="1"/>
  <c r="K198" i="1"/>
  <c r="K144" i="1"/>
  <c r="K132" i="1"/>
  <c r="K172" i="1"/>
  <c r="K304" i="1"/>
  <c r="K107" i="1"/>
  <c r="K240" i="1"/>
  <c r="K173" i="1"/>
  <c r="K210" i="1"/>
  <c r="K364" i="1"/>
  <c r="K346" i="1"/>
  <c r="K157" i="1"/>
  <c r="K125" i="1"/>
  <c r="K365" i="1"/>
  <c r="K241" i="1"/>
  <c r="K48" i="1"/>
  <c r="K368" i="1"/>
  <c r="K94" i="1"/>
  <c r="K182" i="1"/>
  <c r="K44" i="1"/>
  <c r="K311" i="1"/>
  <c r="K183" i="1"/>
  <c r="K139" i="1"/>
  <c r="K133" i="1"/>
  <c r="K76" i="1"/>
  <c r="K46" i="1"/>
  <c r="K15" i="1"/>
  <c r="K363" i="1"/>
  <c r="K161" i="1"/>
  <c r="K85" i="1"/>
  <c r="K337" i="1"/>
  <c r="K185" i="1"/>
  <c r="K88" i="1"/>
  <c r="K77" i="1"/>
  <c r="K37" i="1"/>
  <c r="K19" i="1"/>
  <c r="K339" i="1"/>
  <c r="K264" i="1"/>
  <c r="K199" i="1"/>
  <c r="K145" i="1"/>
  <c r="K118" i="1"/>
  <c r="K71" i="1"/>
  <c r="K50" i="1"/>
  <c r="K306" i="1"/>
  <c r="K283" i="1"/>
  <c r="K119" i="1"/>
  <c r="K72" i="1"/>
  <c r="K58" i="1"/>
  <c r="K29" i="1"/>
  <c r="K284" i="1"/>
  <c r="K231" i="1"/>
  <c r="K195" i="1"/>
  <c r="K174" i="1"/>
  <c r="K484" i="1"/>
  <c r="K349" i="1"/>
  <c r="K184" i="1"/>
  <c r="K151" i="1"/>
  <c r="K103" i="1"/>
  <c r="K377" i="1"/>
  <c r="K251" i="1"/>
  <c r="K372" i="1"/>
  <c r="K250" i="1"/>
  <c r="K375" i="1"/>
  <c r="K246" i="1"/>
  <c r="K215" i="1"/>
  <c r="K431" i="1"/>
  <c r="K318" i="1"/>
  <c r="K312" i="1"/>
  <c r="K286" i="1"/>
  <c r="K271" i="1"/>
  <c r="K205" i="1"/>
  <c r="K140" i="1"/>
  <c r="K113" i="1"/>
  <c r="K434" i="1"/>
  <c r="K216" i="1"/>
  <c r="K164" i="1"/>
  <c r="K148" i="1"/>
  <c r="K303" i="1"/>
  <c r="K204" i="1"/>
  <c r="K473" i="1"/>
  <c r="K353" i="1"/>
  <c r="K345" i="1"/>
  <c r="K287" i="1"/>
  <c r="K272" i="1"/>
  <c r="K154" i="1"/>
  <c r="K136" i="1"/>
  <c r="K477" i="1"/>
  <c r="K406" i="1"/>
  <c r="K369" i="1"/>
  <c r="K302" i="1"/>
  <c r="K211" i="1"/>
  <c r="K128" i="1"/>
  <c r="K162" i="1"/>
  <c r="K189" i="1"/>
  <c r="K112" i="1"/>
  <c r="K292" i="1"/>
  <c r="K416" i="1"/>
  <c r="K160" i="1"/>
  <c r="K49" i="1"/>
  <c r="K415" i="1"/>
  <c r="K202" i="1"/>
  <c r="K456" i="1"/>
  <c r="K386" i="1"/>
  <c r="K219" i="1"/>
  <c r="K6" i="1"/>
  <c r="K392" i="1"/>
  <c r="K384" i="1"/>
  <c r="K243" i="1"/>
  <c r="K221" i="1"/>
  <c r="K385" i="1"/>
  <c r="K356" i="1"/>
  <c r="K258" i="1"/>
  <c r="K467" i="1"/>
  <c r="K463" i="1"/>
  <c r="K256" i="1"/>
  <c r="K253" i="1"/>
  <c r="K242" i="1"/>
  <c r="K169" i="1"/>
  <c r="K380" i="1"/>
  <c r="K225" i="1"/>
  <c r="K389" i="1"/>
  <c r="K381" i="1"/>
  <c r="K482" i="1"/>
  <c r="K478" i="1"/>
  <c r="K460" i="1"/>
  <c r="K441" i="1"/>
  <c r="K433" i="1"/>
  <c r="K422" i="1"/>
  <c r="K403" i="1"/>
  <c r="K314" i="1"/>
  <c r="K298" i="1"/>
  <c r="K273" i="1"/>
  <c r="K263" i="1"/>
  <c r="K245" i="1"/>
  <c r="K190" i="1"/>
  <c r="K98" i="1"/>
  <c r="K91" i="1"/>
  <c r="K25" i="1"/>
  <c r="K13" i="1"/>
  <c r="K420" i="1"/>
  <c r="K412" i="1"/>
  <c r="K343" i="1"/>
  <c r="K296" i="1"/>
  <c r="K214" i="1"/>
  <c r="K177" i="1"/>
  <c r="K466" i="1"/>
  <c r="K428" i="1"/>
  <c r="K424" i="1"/>
  <c r="K409" i="1"/>
  <c r="K399" i="1"/>
  <c r="K335" i="1"/>
  <c r="K328" i="1"/>
  <c r="K320" i="1"/>
  <c r="K294" i="1"/>
  <c r="K278" i="1"/>
  <c r="K266" i="1"/>
  <c r="K171" i="1"/>
  <c r="K483" i="1"/>
  <c r="K419" i="1"/>
  <c r="K404" i="1"/>
  <c r="K401" i="1"/>
  <c r="K350" i="1"/>
  <c r="K342" i="1"/>
  <c r="K307" i="1"/>
  <c r="K299" i="1"/>
  <c r="K280" i="1"/>
  <c r="K260" i="1"/>
  <c r="K228" i="1"/>
  <c r="K166" i="1"/>
  <c r="K51" i="1"/>
  <c r="K26" i="1"/>
  <c r="K18" i="1"/>
  <c r="K480" i="1"/>
  <c r="K458" i="1"/>
  <c r="K450" i="1"/>
  <c r="K439" i="1"/>
  <c r="K423" i="1"/>
  <c r="K351" i="1"/>
  <c r="K308" i="1"/>
  <c r="K281" i="1"/>
  <c r="K156" i="1"/>
  <c r="K122" i="1"/>
  <c r="K114" i="1"/>
  <c r="K30" i="1"/>
  <c r="K27" i="1"/>
  <c r="K440" i="1"/>
  <c r="K352" i="1"/>
  <c r="K338" i="1"/>
  <c r="K332" i="1"/>
  <c r="K309" i="1"/>
  <c r="K282" i="1"/>
  <c r="K248" i="1"/>
  <c r="K178" i="1"/>
  <c r="K93" i="1"/>
  <c r="K31" i="1"/>
  <c r="K24" i="1"/>
  <c r="K12" i="1"/>
  <c r="K239" i="1"/>
  <c r="K117" i="1"/>
  <c r="K234" i="1"/>
  <c r="K43" i="1"/>
  <c r="K165" i="1"/>
  <c r="K106" i="1"/>
  <c r="K59" i="1"/>
  <c r="K83" i="1"/>
  <c r="K101" i="1"/>
  <c r="K64" i="1"/>
  <c r="K86" i="1"/>
  <c r="K126" i="1"/>
  <c r="K84" i="1"/>
  <c r="K70" i="1"/>
  <c r="K135" i="1"/>
  <c r="K201" i="1"/>
  <c r="K203" i="1"/>
  <c r="K196" i="1"/>
  <c r="K4" i="1"/>
  <c r="K109" i="1"/>
  <c r="K56" i="1"/>
  <c r="K41" i="1"/>
  <c r="K53" i="1"/>
  <c r="K134" i="1"/>
  <c r="K340" i="1"/>
  <c r="K357" i="1"/>
  <c r="K146" i="1"/>
  <c r="K39" i="1"/>
  <c r="K130" i="1"/>
  <c r="K68" i="1"/>
  <c r="K116" i="1"/>
  <c r="K66" i="1"/>
  <c r="K102" i="1"/>
  <c r="K81" i="1"/>
  <c r="K28" i="1"/>
  <c r="K69" i="1"/>
  <c r="K82" i="1"/>
  <c r="K36" i="1"/>
  <c r="K61" i="1"/>
  <c r="K42" i="1"/>
  <c r="K105" i="1"/>
  <c r="K57" i="1"/>
  <c r="K358" i="1"/>
  <c r="K63" i="1"/>
  <c r="K131" i="1"/>
  <c r="K147" i="1"/>
  <c r="K55" i="1"/>
  <c r="K67" i="1"/>
  <c r="K40" i="1"/>
  <c r="K127" i="1"/>
  <c r="K80" i="1"/>
  <c r="K120" i="1"/>
  <c r="C7" i="3"/>
  <c r="D3" i="3"/>
  <c r="D16" i="3" l="1"/>
  <c r="K317" i="1"/>
  <c r="K291" i="1"/>
  <c r="K370" i="1"/>
  <c r="K236" i="1"/>
  <c r="K200" i="1"/>
  <c r="K371" i="1"/>
  <c r="K438" i="1"/>
  <c r="K313" i="1"/>
  <c r="K437" i="1"/>
  <c r="K432" i="1"/>
  <c r="K301" i="1"/>
  <c r="K217" i="1"/>
  <c r="K227" i="1"/>
  <c r="K367" i="1"/>
  <c r="K158" i="1"/>
  <c r="K373" i="1"/>
  <c r="K396" i="1"/>
  <c r="K288" i="1"/>
  <c r="K99" i="1"/>
  <c r="K179" i="1"/>
  <c r="K121" i="1"/>
  <c r="K175" i="1"/>
  <c r="K90" i="1"/>
  <c r="K229" i="1"/>
  <c r="K237" i="1"/>
  <c r="K249" i="1"/>
  <c r="K261" i="1"/>
  <c r="K270" i="1"/>
  <c r="K269" i="1"/>
  <c r="K95" i="1"/>
  <c r="K247" i="1"/>
  <c r="K355" i="1"/>
  <c r="K344" i="1"/>
  <c r="K290" i="1"/>
  <c r="K142" i="1"/>
  <c r="K52" i="1"/>
  <c r="K187" i="1"/>
  <c r="K413" i="1"/>
  <c r="K110" i="1"/>
  <c r="K244" i="1"/>
  <c r="K316" i="1"/>
  <c r="K347" i="1"/>
  <c r="K212" i="1"/>
  <c r="K167" i="1"/>
  <c r="K21" i="1"/>
  <c r="K331" i="1"/>
  <c r="K470" i="1"/>
  <c r="K207" i="1"/>
  <c r="K481" i="1"/>
  <c r="K321" i="1"/>
  <c r="K325" i="1"/>
  <c r="K394" i="1"/>
  <c r="K453" i="1"/>
  <c r="K75" i="1"/>
  <c r="K474" i="1"/>
  <c r="K73" i="1"/>
  <c r="K181" i="1"/>
  <c r="K457" i="1"/>
  <c r="K452" i="1"/>
  <c r="K421" i="1"/>
  <c r="K400" i="1"/>
  <c r="K476" i="1"/>
  <c r="K14" i="1"/>
  <c r="K329" i="1"/>
  <c r="K96" i="1"/>
  <c r="K322" i="1"/>
  <c r="K257" i="1"/>
  <c r="K398" i="1"/>
  <c r="K5" i="1"/>
  <c r="K459" i="1"/>
  <c r="K16" i="1"/>
  <c r="K137" i="1"/>
  <c r="K233" i="1"/>
  <c r="K193" i="1"/>
  <c r="K232" i="1"/>
  <c r="K54" i="1"/>
  <c r="K123" i="1"/>
  <c r="K191" i="1"/>
  <c r="K334" i="1"/>
  <c r="K22" i="1"/>
  <c r="K393" i="1"/>
  <c r="K206" i="1"/>
  <c r="K354" i="1"/>
  <c r="K259" i="1"/>
  <c r="K405" i="1"/>
  <c r="K149" i="1"/>
  <c r="K407" i="1"/>
  <c r="K319" i="1"/>
  <c r="K11" i="1"/>
  <c r="K426" i="1"/>
  <c r="K74" i="1"/>
  <c r="K435" i="1"/>
  <c r="K34" i="1"/>
  <c r="K297" i="1"/>
  <c r="K341" i="1"/>
  <c r="K444" i="1"/>
  <c r="K333" i="1"/>
  <c r="K449" i="1"/>
  <c r="K374" i="1"/>
  <c r="K235" i="1"/>
  <c r="K362" i="1"/>
  <c r="K276" i="1"/>
  <c r="K223" i="1"/>
  <c r="K141" i="1"/>
  <c r="K469" i="1"/>
  <c r="K479" i="1"/>
  <c r="K35" i="1"/>
  <c r="K323" i="1"/>
  <c r="K402" i="1"/>
  <c r="K226" i="1"/>
  <c r="K464" i="1"/>
  <c r="K218" i="1"/>
  <c r="K330" i="1"/>
  <c r="K275" i="1"/>
  <c r="K376" i="1"/>
  <c r="K100" i="1"/>
  <c r="K168" i="1"/>
  <c r="K78" i="1"/>
  <c r="K47" i="1"/>
  <c r="K445" i="1"/>
  <c r="K279" i="1"/>
  <c r="K267" i="1"/>
  <c r="K425" i="1"/>
  <c r="K414" i="1"/>
  <c r="K366" i="1"/>
  <c r="K224" i="1"/>
  <c r="K89" i="1"/>
  <c r="K327" i="1"/>
  <c r="K300" i="1"/>
  <c r="K262" i="1"/>
  <c r="K60" i="1"/>
  <c r="K38" i="1"/>
  <c r="K33" i="1"/>
  <c r="K9" i="1"/>
  <c r="K62" i="1"/>
  <c r="K192" i="1"/>
  <c r="K468" i="1"/>
  <c r="K20" i="1"/>
  <c r="K461" i="1"/>
  <c r="K213" i="1"/>
  <c r="K104" i="1"/>
  <c r="K442" i="1"/>
  <c r="K143" i="1"/>
  <c r="K465" i="1"/>
  <c r="K268" i="1"/>
  <c r="K92" i="1"/>
  <c r="K360" i="1"/>
  <c r="K348" i="1"/>
  <c r="K411" i="1"/>
  <c r="K79" i="1"/>
  <c r="K153" i="1"/>
  <c r="K87" i="1"/>
  <c r="K462" i="1"/>
  <c r="K209" i="1"/>
  <c r="K277" i="1"/>
  <c r="K10" i="1"/>
  <c r="K472" i="1"/>
  <c r="K448" i="1"/>
  <c r="K391" i="1"/>
  <c r="K310" i="1"/>
  <c r="K293" i="1"/>
  <c r="K32" i="1"/>
  <c r="K429" i="1"/>
  <c r="K382" i="1"/>
  <c r="K315" i="1"/>
  <c r="K186" i="1"/>
  <c r="K397" i="1"/>
  <c r="K155" i="1"/>
  <c r="K447" i="1"/>
  <c r="K410" i="1"/>
  <c r="K8" i="1"/>
  <c r="K443" i="1"/>
  <c r="K23" i="1"/>
  <c r="K265" i="1"/>
  <c r="K115" i="1"/>
  <c r="K446" i="1"/>
  <c r="K326" i="1"/>
  <c r="K159" i="1"/>
  <c r="K451" i="1"/>
  <c r="K471" i="1"/>
  <c r="K324" i="1"/>
  <c r="K194" i="1"/>
  <c r="K454" i="1"/>
  <c r="K378" i="1"/>
  <c r="K255" i="1"/>
  <c r="K379" i="1"/>
  <c r="K220" i="1"/>
  <c r="K274" i="1"/>
  <c r="K238" i="1"/>
  <c r="K254" i="1"/>
  <c r="K336" i="1"/>
  <c r="K45" i="1"/>
  <c r="K390" i="1"/>
  <c r="K408" i="1"/>
  <c r="K222" i="1"/>
  <c r="K285" i="1"/>
  <c r="K359" i="1"/>
  <c r="K180" i="1"/>
  <c r="K295" i="1"/>
  <c r="K430" i="1"/>
  <c r="K455" i="1"/>
  <c r="K163" i="1"/>
  <c r="K383" i="1"/>
  <c r="K129" i="1"/>
  <c r="K418" i="1"/>
  <c r="K97" i="1"/>
  <c r="K427" i="1"/>
  <c r="K252" i="1"/>
  <c r="K17" i="1"/>
  <c r="K387" i="1"/>
  <c r="K475" i="1"/>
  <c r="K395" i="1"/>
  <c r="K388" i="1"/>
  <c r="K417" i="1"/>
  <c r="K361" i="1"/>
  <c r="K188" i="1"/>
  <c r="K7" i="1"/>
  <c r="K170" i="1"/>
  <c r="K436" i="1"/>
  <c r="K111" i="1"/>
  <c r="K152" i="1"/>
  <c r="K176" i="1"/>
  <c r="K108" i="1"/>
  <c r="K3" i="1" l="1"/>
</calcChain>
</file>

<file path=xl/sharedStrings.xml><?xml version="1.0" encoding="utf-8"?>
<sst xmlns="http://schemas.openxmlformats.org/spreadsheetml/2006/main" count="1166" uniqueCount="574">
  <si>
    <t>WINDOWS 2008 SRV STD</t>
  </si>
  <si>
    <t>VERDURAS POR LOTE</t>
  </si>
  <si>
    <t>VACAS PARIDAS CON CRIA POR LOTE</t>
  </si>
  <si>
    <t>TURRON</t>
  </si>
  <si>
    <t>TAMAL</t>
  </si>
  <si>
    <t>TABLETA PURIFICADORA DE AGUA</t>
  </si>
  <si>
    <t>TABLETA MULTIVITAMINICA</t>
  </si>
  <si>
    <t>SUDADO DE PAPA Y CARNE</t>
  </si>
  <si>
    <t>SQL ESTANDAR SRV</t>
  </si>
  <si>
    <t>SQL ENTERPRISE X 64</t>
  </si>
  <si>
    <t>SOBRES DE AZUCAR</t>
  </si>
  <si>
    <t>SILLA UNIVERSITARIA</t>
  </si>
  <si>
    <t>SERVIDOR</t>
  </si>
  <si>
    <t xml:space="preserve">SERVICIO DE SUMINISTRO DE APOYO ALIMENTARIO MEDIANTE BONOS </t>
  </si>
  <si>
    <t>SERVICIO DE ALIMENTACION-DESAYUNOS INFANTILES</t>
  </si>
  <si>
    <t>SERVICIO ALIMENTARIO DABS</t>
  </si>
  <si>
    <t>SEMILLAS Y PLANTULAS VARIAS POR LOTE</t>
  </si>
  <si>
    <t>SEMILLA DE MAIZ</t>
  </si>
  <si>
    <t>SEMILLA DE HORTALIZAS Y AROMATICAS POR LOTES</t>
  </si>
  <si>
    <t>SCANNER</t>
  </si>
  <si>
    <t>SARDINAS ENLATADAS</t>
  </si>
  <si>
    <t>SALSA DE TOMATE</t>
  </si>
  <si>
    <t>SALCHICHAS ENLATADAS</t>
  </si>
  <si>
    <t>SAL YODADA Y REFINADA</t>
  </si>
  <si>
    <t>REFRIGERIOS INFANCIA</t>
  </si>
  <si>
    <t xml:space="preserve">REFRESCO INSTANTANEO </t>
  </si>
  <si>
    <t>PULPA DE FRUTAS</t>
  </si>
  <si>
    <t>PROJECT PRO</t>
  </si>
  <si>
    <t>PRODUCTOS LACTEOS POR LOTES</t>
  </si>
  <si>
    <t>PROCESADOS DE POLLO Y CERDO POR LOTES</t>
  </si>
  <si>
    <t>POLLO EN CANAL POR LOTES</t>
  </si>
  <si>
    <t>POLLO BENEFICIADO</t>
  </si>
  <si>
    <t>POLLO A LA JARDINERA</t>
  </si>
  <si>
    <t>POLLAS</t>
  </si>
  <si>
    <t>PLANTULAS VARIAS</t>
  </si>
  <si>
    <t>PIEL FRESCA DE RES</t>
  </si>
  <si>
    <t>PESCADO FRESCO O REFRIGERADO POR LOTES</t>
  </si>
  <si>
    <t>PERFOMANCEPOINT SRV</t>
  </si>
  <si>
    <t>PECES ALEVINOS</t>
  </si>
  <si>
    <t>PASTEL DE CARNE</t>
  </si>
  <si>
    <t>PAQUETES ALIMENTARIOS</t>
  </si>
  <si>
    <t xml:space="preserve">PAQUETE LECHE UHT SABORIZADA Y NATURAL </t>
  </si>
  <si>
    <t>PAPEL</t>
  </si>
  <si>
    <t>PAPA POR LOTES</t>
  </si>
  <si>
    <t>PANELA</t>
  </si>
  <si>
    <t>PANADERIA</t>
  </si>
  <si>
    <t>OLEINA DE PALMA COMESTIBLE</t>
  </si>
  <si>
    <t>OFFICE VISIO PRO</t>
  </si>
  <si>
    <t>OFFICE SHAREPOINT INTERNET</t>
  </si>
  <si>
    <t>OFFICE SHAREPOINT DESIGNER</t>
  </si>
  <si>
    <t>OFFICE PROJECT 2007</t>
  </si>
  <si>
    <t>OFFICE 2007 STD</t>
  </si>
  <si>
    <t>OFFICE 2007 PRO</t>
  </si>
  <si>
    <t>OFFICE 2007 ENT</t>
  </si>
  <si>
    <t>MIXTURA DE CEREALES Y FRUTAS SECAS</t>
  </si>
  <si>
    <t>MIEL VIRGEN</t>
  </si>
  <si>
    <t>MEZCLA DE FRUTAS Y VERDURAS VARIAS</t>
  </si>
  <si>
    <t>MEZCLA DE FRUTAS VARIAS</t>
  </si>
  <si>
    <t>MEZCLA DE ACEITES VEGETALES</t>
  </si>
  <si>
    <t>MELAZA</t>
  </si>
  <si>
    <t>MAYONESA</t>
  </si>
  <si>
    <t>MANI SALADO</t>
  </si>
  <si>
    <t>MANI CUBIERTO</t>
  </si>
  <si>
    <t>MAIZ BLANCO NACIONAL SECO</t>
  </si>
  <si>
    <t>MAIZ BLANCO NACIONAL HUMEDO</t>
  </si>
  <si>
    <t>MAIZ AMARILLO NACIONAL SECO</t>
  </si>
  <si>
    <t>MAIZ AMARILLO NACIONAL HUMEDO</t>
  </si>
  <si>
    <t>MACARRON CON POLLO</t>
  </si>
  <si>
    <t>LICENCIAS POR LOTE</t>
  </si>
  <si>
    <t>LENTEJAS CON CHORIZO</t>
  </si>
  <si>
    <t>LECHE EN POLVO ENTERA</t>
  </si>
  <si>
    <t>LECHE AZUCARADA</t>
  </si>
  <si>
    <t>LADRILLO Y BLOQUE CERAMICO</t>
  </si>
  <si>
    <t>KIT WINDOWS VISTA BUSINESS</t>
  </si>
  <si>
    <t>KIT DE LEGALIZACION WINDOWS XP</t>
  </si>
  <si>
    <t>JAMONETA ENLATADA</t>
  </si>
  <si>
    <t>ISA SVR ENT</t>
  </si>
  <si>
    <t>IMPRESORA</t>
  </si>
  <si>
    <t>HUEVOS POR LOTES</t>
  </si>
  <si>
    <t>HARINA DE TRIGO REEMPACADA</t>
  </si>
  <si>
    <t>GRANOS Y VIVERES POR LOTES</t>
  </si>
  <si>
    <t>GOULASH</t>
  </si>
  <si>
    <t>GARBANZO IMPORTADO</t>
  </si>
  <si>
    <t>GARBANZO A LA MADRILEÑA</t>
  </si>
  <si>
    <t>GANADO SEMENTAL</t>
  </si>
  <si>
    <t>GANADO NOVILLAS DE VIENTRE POR LOTES</t>
  </si>
  <si>
    <t>GALLETA SALADA</t>
  </si>
  <si>
    <t>GALLETA DULCE</t>
  </si>
  <si>
    <t>GALLETAS</t>
  </si>
  <si>
    <t xml:space="preserve">FRIJOL NIMA </t>
  </si>
  <si>
    <t>FRIJOL CON SALCHICHA</t>
  </si>
  <si>
    <t>FRIJOL CON CARNE</t>
  </si>
  <si>
    <t>FIBRA DE ALGODON</t>
  </si>
  <si>
    <t>ESTOFADO DE CARNE</t>
  </si>
  <si>
    <t>ESTACION GRAFICA TIPO 1</t>
  </si>
  <si>
    <t>CORTES DE CARNE FRESCA DE GANADO VACUNO POR LOTES</t>
  </si>
  <si>
    <t>CORTES DE CARNE BOVINA</t>
  </si>
  <si>
    <t>COMPUTADORES POR LOTE</t>
  </si>
  <si>
    <t>COMPUTADOR PORTATIL</t>
  </si>
  <si>
    <t>COMPUTADOR DE ESCRITORIO</t>
  </si>
  <si>
    <t>CHORIZOS</t>
  </si>
  <si>
    <t>CHOCOLATE EN POLVO</t>
  </si>
  <si>
    <t>CHOCOLATE EN PASTA</t>
  </si>
  <si>
    <t>CHOCOLATE CON QUESO</t>
  </si>
  <si>
    <t>CARNE, PESCADO Y EMBUTIDOS POR LOTES</t>
  </si>
  <si>
    <t>CARNE EN SALSA</t>
  </si>
  <si>
    <t>CARNE DE POLLO O GALLINA FRESCA O REFRIGERADA EN CORTES</t>
  </si>
  <si>
    <t>CARNE DE CERDO EN CORTES POR LOTES</t>
  </si>
  <si>
    <t>CANASTAS COMPLEMENTARIAS DE ALIMENTOS</t>
  </si>
  <si>
    <t>CALDO CONCENTRADO</t>
  </si>
  <si>
    <t>CAL WINDOWS 2008 SRV</t>
  </si>
  <si>
    <t>CAL WINDOWS 2003 SRV</t>
  </si>
  <si>
    <t>CAL STD SQL</t>
  </si>
  <si>
    <t>CAL SQL 2005 OLP C DEVICE</t>
  </si>
  <si>
    <t>CAL PROJECT PRO SRV</t>
  </si>
  <si>
    <t>CAL PERFOMACEPOINT</t>
  </si>
  <si>
    <t>CAL OFFICE SHAREPOINT</t>
  </si>
  <si>
    <t>CAL OFFICE SHARE POINT ENTERPRICE</t>
  </si>
  <si>
    <t>CAL EXCHANGE SRV 2003 ENT</t>
  </si>
  <si>
    <t>CAL EXCHANGE SERVER STD 2003</t>
  </si>
  <si>
    <t>CAFE TOSTADO Y MOLIDO</t>
  </si>
  <si>
    <t>CAFE EXCELSO</t>
  </si>
  <si>
    <t>BOCADILLO</t>
  </si>
  <si>
    <t>BEBIDA ACHOCOLATADA EN POLVO</t>
  </si>
  <si>
    <t>BARRILES DE MADERA</t>
  </si>
  <si>
    <t>AZUCAR REFINADA</t>
  </si>
  <si>
    <t>AZUCAR BLANCA</t>
  </si>
  <si>
    <t>AVENA SABORIZADA EN HARINA</t>
  </si>
  <si>
    <t>ATUN ENLATADO</t>
  </si>
  <si>
    <t xml:space="preserve">ARVEJA VERDE NACIONAL </t>
  </si>
  <si>
    <t>ARVEJA SECA</t>
  </si>
  <si>
    <t>ARROZ PADDY VERDE</t>
  </si>
  <si>
    <t>ARROZ PADDY SECO</t>
  </si>
  <si>
    <t>ARROZ CON POLLO</t>
  </si>
  <si>
    <t>ARROZ BLANCO NACIONAL REEMPACADO</t>
  </si>
  <si>
    <t>AREQUIPE</t>
  </si>
  <si>
    <t>AREPA DESHIDRATADA</t>
  </si>
  <si>
    <t>ALMENDRAS</t>
  </si>
  <si>
    <t>ALIMENTO CONCENTRADO PARA ANIMALES</t>
  </si>
  <si>
    <t>AGROQUIMICOS POR LOTES</t>
  </si>
  <si>
    <t>ACEITE CRUDO DE PALMA</t>
  </si>
  <si>
    <t>ABONO ORGANICO REFORZADO POR LOTE</t>
  </si>
  <si>
    <t>Producto</t>
  </si>
  <si>
    <t>Código SIC</t>
  </si>
  <si>
    <t>Clase</t>
  </si>
  <si>
    <t>% acumulado</t>
  </si>
  <si>
    <t>Margen calculado</t>
  </si>
  <si>
    <t>Código SIC producto</t>
  </si>
  <si>
    <t>Nombre del producto</t>
  </si>
  <si>
    <t>Fecha inicial</t>
  </si>
  <si>
    <t>Fecha final</t>
  </si>
  <si>
    <t>Búsqueda por producto</t>
  </si>
  <si>
    <t>Búsqueda por código SIC</t>
  </si>
  <si>
    <t>Producto seleccionado</t>
  </si>
  <si>
    <t>Duración operación</t>
  </si>
  <si>
    <t>Clase castigo</t>
  </si>
  <si>
    <t>ABONO ORGANICO SOLIDO</t>
  </si>
  <si>
    <t>AJIACO CON POLLO</t>
  </si>
  <si>
    <t>AGROQUIMICOS Y PLANTULAS POR LOTE</t>
  </si>
  <si>
    <t>AGUA DE PANELA CON QUESO</t>
  </si>
  <si>
    <t>ALIMENTO CONCENTRADO PARA AVES</t>
  </si>
  <si>
    <t>ALIMENTO CONCENTRADO PARA CONEJOS Y CURIES</t>
  </si>
  <si>
    <t>ALIMENTO CONCENTRADO PARA PECES</t>
  </si>
  <si>
    <t>ARROZ ATOLLADO</t>
  </si>
  <si>
    <t>ARROZ CON ENSALADA RUSA LIOFILIZADA</t>
  </si>
  <si>
    <t>ARROZ CON GARBANZO PLATANO Y PAPA LIOFILIZADO</t>
  </si>
  <si>
    <t>ARROZ CON GOULASH LIOFILIZADO</t>
  </si>
  <si>
    <t>ARROZ CON PEPINO Y PAPA LIOFILIZADO</t>
  </si>
  <si>
    <t>ARROZ CON POLLO Y PAPA LIOFILIZADO</t>
  </si>
  <si>
    <t>ARROZ CON VERDURAS CARNE Y GARBANZO LIOFILIZADO</t>
  </si>
  <si>
    <t>ARROZ CON VERDURAS, PAPA Y CARNE LIOFILIZADO</t>
  </si>
  <si>
    <t>ARROZ Y FRIJOLES CON CARNE</t>
  </si>
  <si>
    <t>ARROZ Y LENTEJAS CON CARNE LIOFILIZADO</t>
  </si>
  <si>
    <t>ARROZ Y PASTA CON POLLO LIOFILIZADO</t>
  </si>
  <si>
    <t>ARROZ Y POLLO CON CHAMPIÑONES LIOFILIZADO</t>
  </si>
  <si>
    <t>ARROZ Y POLLO CON VERDURAS LIOFILIZADO</t>
  </si>
  <si>
    <t>ARVEJA CON TOCINO</t>
  </si>
  <si>
    <t>ATUN</t>
  </si>
  <si>
    <t>AZUCAR LIGERA</t>
  </si>
  <si>
    <t>BANANAS DESHIDRATADAS</t>
  </si>
  <si>
    <t>BARRA DE CHOCOLATE</t>
  </si>
  <si>
    <t>BOLSAS PARA EMPAQUE</t>
  </si>
  <si>
    <t>BRONCE AMARILLO</t>
  </si>
  <si>
    <t xml:space="preserve">BROWNIE </t>
  </si>
  <si>
    <t>CAFE CONSUMO</t>
  </si>
  <si>
    <t>CAFE INSTANTANEO GRANULADO</t>
  </si>
  <si>
    <t>CAFE PASILLA</t>
  </si>
  <si>
    <t>CAFÉ PREPARADO</t>
  </si>
  <si>
    <t>CAJAS DE CARTON</t>
  </si>
  <si>
    <t>CARAMELO DE LECHE</t>
  </si>
  <si>
    <t>CARNE DE CERDO FRESCA O REFRIGERADA EN CANAL</t>
  </si>
  <si>
    <t>CARNE DE POLLO O GALLINA FRESCA O REFRIGERADA EN CANAL</t>
  </si>
  <si>
    <t>CERDO</t>
  </si>
  <si>
    <t>CIRUELA PASA</t>
  </si>
  <si>
    <t xml:space="preserve">COBRE </t>
  </si>
  <si>
    <t>CONEJOS EN PIE</t>
  </si>
  <si>
    <t>CORTES DE POLLO POR LOTES</t>
  </si>
  <si>
    <t xml:space="preserve">FRIJOL BOLA ROJA </t>
  </si>
  <si>
    <t xml:space="preserve">FRIJOL CARGAMANTO </t>
  </si>
  <si>
    <t>FRIJOL NACIONAL</t>
  </si>
  <si>
    <t>FRÍJOL SOYA IMPORTADO</t>
  </si>
  <si>
    <t>FRÍJOL SOYA NACIONAL</t>
  </si>
  <si>
    <t>FRUTAS CROCANTES LIOFILIZADAS</t>
  </si>
  <si>
    <t>GANADO TERNEROS</t>
  </si>
  <si>
    <t>GARBANZO</t>
  </si>
  <si>
    <t>HARINA DE AVENA</t>
  </si>
  <si>
    <t>HARINA DE MAIZ PRECOCIDA</t>
  </si>
  <si>
    <t>HUEVOS CON JAMON</t>
  </si>
  <si>
    <t>HUEVOS CON SALCHICHA LIOFILIZADO</t>
  </si>
  <si>
    <t>LAMINA DE TABACO</t>
  </si>
  <si>
    <t>LATON</t>
  </si>
  <si>
    <t>LATON COBRE - ZINC</t>
  </si>
  <si>
    <t>LENTEJA IMPORTADA</t>
  </si>
  <si>
    <t>LOMBRIZ</t>
  </si>
  <si>
    <t>MALTEADA EN POLVO</t>
  </si>
  <si>
    <t>MERMELADA</t>
  </si>
  <si>
    <t>MEZCLA DE PRODUCTOS AGROPECUARIOS Y AGROINDUSTRIALES</t>
  </si>
  <si>
    <t>MEZCLA DE VERDURAS VARIAS</t>
  </si>
  <si>
    <t>MONDONGO</t>
  </si>
  <si>
    <t>MOSTAZA</t>
  </si>
  <si>
    <t>NECTAR EN BOTELLA DE VIDRIO</t>
  </si>
  <si>
    <t>NUCLEOS DE ABEJAS</t>
  </si>
  <si>
    <t>PLANTULAS DE AGUACATE</t>
  </si>
  <si>
    <t>PLANTULAS DE FRUTALES POR LOTES</t>
  </si>
  <si>
    <t xml:space="preserve">PLANTULAS DE LIMON </t>
  </si>
  <si>
    <t>PLANTULAS DE MANDARINA</t>
  </si>
  <si>
    <t>PLANTULAS DE MORA</t>
  </si>
  <si>
    <t>PLANTULAS DE NARANJA</t>
  </si>
  <si>
    <t>PLANTULAS DE TOMATE DE ARBOL</t>
  </si>
  <si>
    <t>POLLO EN CANAL CON BANDEJA</t>
  </si>
  <si>
    <t>PREPARADOS A BASE DE MAIZ</t>
  </si>
  <si>
    <t>PULPA DE FRUTAS POR LOTE</t>
  </si>
  <si>
    <t>REFRESCOS</t>
  </si>
  <si>
    <t>SEMILLA DE FRIJOL CALIMA</t>
  </si>
  <si>
    <t>SEMILLA DE FRIJOL CITARA</t>
  </si>
  <si>
    <t>SEMILLA DE HORTALIZAS POR LOTES</t>
  </si>
  <si>
    <t>SEMILLA DE MAIZ, FRIJOL Y ARVEJA POR LOTES</t>
  </si>
  <si>
    <t>SEMILLA DE RAICES COMESTIBLES</t>
  </si>
  <si>
    <t>SEMILLAS HORTALIZAS VARIAS</t>
  </si>
  <si>
    <t>SERVILLETAS</t>
  </si>
  <si>
    <t>SUPLEMENTO NUTRICIONAL CON LECHE</t>
  </si>
  <si>
    <t>TAMAL LIOFILIZADO</t>
  </si>
  <si>
    <t>UREA IMPORTADA</t>
  </si>
  <si>
    <t>UVA PASA</t>
  </si>
  <si>
    <t>SAL MARINA PARA CONSUMO HUMANO</t>
  </si>
  <si>
    <t>CAFÉ PERGAMINO</t>
  </si>
  <si>
    <t>RACIONES DE VIVERES Y ABARROTES</t>
  </si>
  <si>
    <t>SORGO NACIONAL</t>
  </si>
  <si>
    <t>YUCA SECA</t>
  </si>
  <si>
    <t>X</t>
  </si>
  <si>
    <t>FRIJOL CARGAMANTO BLANCO O ROJO</t>
  </si>
  <si>
    <t>FRIJOL CARGAMANTO ROJO</t>
  </si>
  <si>
    <t>GUISO CASERO</t>
  </si>
  <si>
    <t>Elementos de combustible con componente variable</t>
  </si>
  <si>
    <t>DIESEL (ACPM)</t>
  </si>
  <si>
    <t>DIESEL MARINO</t>
  </si>
  <si>
    <t>DIESEL MICROFILTRADO</t>
  </si>
  <si>
    <t>ELEMENTOS DE PAPELERÍA</t>
  </si>
  <si>
    <t>GASOLINA CORRIENTE</t>
  </si>
  <si>
    <t>GASOLINA EXTRA</t>
  </si>
  <si>
    <t>QUEROSENO</t>
  </si>
  <si>
    <t>UCHUVA</t>
  </si>
  <si>
    <t>YUCA INDUSTRIAL HÚMEDA</t>
  </si>
  <si>
    <t>YUCA PARA CONSUMO HUMANO</t>
  </si>
  <si>
    <t>ELEMENTOS DE ASEO</t>
  </si>
  <si>
    <t>INSUMOS PARA IMPRESORA</t>
  </si>
  <si>
    <t>PASTA ALIMENTICIA</t>
  </si>
  <si>
    <t>Porcentaje variable de precio</t>
  </si>
  <si>
    <t>CEMENTO</t>
  </si>
  <si>
    <t>LOTE AGROQUÍMICOS, SEMILLAS, INSECTICIDAS</t>
  </si>
  <si>
    <t>ESTIBAS PLÁSTICAS</t>
  </si>
  <si>
    <t>CHALECOS PARA MUNICIÓN</t>
  </si>
  <si>
    <t>ALUMINIO</t>
  </si>
  <si>
    <t>BOTA DE COMBATE</t>
  </si>
  <si>
    <t>CALZADO  DE CALLE</t>
  </si>
  <si>
    <t>CHAQUETA DE CAMPAÑA</t>
  </si>
  <si>
    <t>COLCHÓN</t>
  </si>
  <si>
    <t>MORRAL DE CAMPAÑA</t>
  </si>
  <si>
    <t>PONCHO</t>
  </si>
  <si>
    <t xml:space="preserve">BLOQUE DE MADERA DE PINO CULTIVADO </t>
  </si>
  <si>
    <t>FRIJOL RADICAL</t>
  </si>
  <si>
    <t>ALAMBRE DE PÚA DE HIERRO O ACERO</t>
  </si>
  <si>
    <t>CLAVOS TACHUELAS TORNILLOS</t>
  </si>
  <si>
    <t xml:space="preserve">POSTES DE MADERA </t>
  </si>
  <si>
    <t>ASIENTOS DE ARMAZÓN METÁLICA</t>
  </si>
  <si>
    <t>Volatilidad</t>
  </si>
  <si>
    <t xml:space="preserve">Promedio </t>
  </si>
  <si>
    <t xml:space="preserve">Clases </t>
  </si>
  <si>
    <t>CÁMARA DIGITAL</t>
  </si>
  <si>
    <t>CARBÓN COQUIZABLE O METALÚRGICO ALTO VOLÁTIL A</t>
  </si>
  <si>
    <t xml:space="preserve">CARBÓN COQUIZABLE O METALÚRGICO BAJO VOLÁTIL </t>
  </si>
  <si>
    <t xml:space="preserve">CARBÓN COQUIZABLE O METALÚRGICO MEDIO VOLÁTIL </t>
  </si>
  <si>
    <t xml:space="preserve">HUELLERO DIGITAL </t>
  </si>
  <si>
    <t xml:space="preserve">PAD DE FIRMA </t>
  </si>
  <si>
    <t xml:space="preserve">No clase </t>
  </si>
  <si>
    <t>Pércentil</t>
  </si>
  <si>
    <t xml:space="preserve">Categoría </t>
  </si>
  <si>
    <t xml:space="preserve">Castigo </t>
  </si>
  <si>
    <t>Diferencia entre clases</t>
  </si>
  <si>
    <t>Iteración</t>
  </si>
  <si>
    <t xml:space="preserve">Primera </t>
  </si>
  <si>
    <t>Segunda</t>
  </si>
  <si>
    <t xml:space="preserve">Tercera </t>
  </si>
  <si>
    <t>Desviación estandar</t>
  </si>
  <si>
    <t>Promedio</t>
  </si>
  <si>
    <t xml:space="preserve">Corte margen </t>
  </si>
  <si>
    <t>Volatilidades eliminadas</t>
  </si>
  <si>
    <t xml:space="preserve">Margen a 30 días </t>
  </si>
  <si>
    <t>Margen a 30 días (sin truncar)</t>
  </si>
  <si>
    <t xml:space="preserve">SERVICIO DE TRANSPORTE Y LOGISTICA </t>
  </si>
  <si>
    <t>REFRIGERADORES</t>
  </si>
  <si>
    <t xml:space="preserve">FORRAJE DE MAÍZ </t>
  </si>
  <si>
    <t>CANTIMPLORA</t>
  </si>
  <si>
    <t>SOBRECAMA</t>
  </si>
  <si>
    <t>SOBRECARPA</t>
  </si>
  <si>
    <t xml:space="preserve">JUEGO DE CAMA </t>
  </si>
  <si>
    <t>PANTALONCILLO TIPO BOXER</t>
  </si>
  <si>
    <t>TOALLAS</t>
  </si>
  <si>
    <t xml:space="preserve">TELA Y CONFECCIÓN </t>
  </si>
  <si>
    <t xml:space="preserve">INSUMOS PARA SISTEMAS DE TRATAMIENTO DE AGUAS RESIDUALES </t>
  </si>
  <si>
    <t>LLANTAS</t>
  </si>
  <si>
    <t>Cuarta</t>
  </si>
  <si>
    <t>Primera</t>
  </si>
  <si>
    <t>Productos penalizados</t>
  </si>
  <si>
    <t>Quinta</t>
  </si>
  <si>
    <t>Sexta</t>
  </si>
  <si>
    <t>Septima</t>
  </si>
  <si>
    <t>DIF</t>
  </si>
  <si>
    <t>Octava</t>
  </si>
  <si>
    <t>Novena</t>
  </si>
  <si>
    <t>Decima</t>
  </si>
  <si>
    <t>Once</t>
  </si>
  <si>
    <t>Doce</t>
  </si>
  <si>
    <t>Trece</t>
  </si>
  <si>
    <t>CALCETINES</t>
  </si>
  <si>
    <t>HUEVOS</t>
  </si>
  <si>
    <t>MEZCLA FRUTAS VARIAS  (ENTRE 5 Y 10 VARIEDADES)</t>
  </si>
  <si>
    <t>PANTALÓN</t>
  </si>
  <si>
    <t>PIJAMA</t>
  </si>
  <si>
    <t>TULA</t>
  </si>
  <si>
    <t>DISPOSITIVO ELECTRONICO DE IDENTIFICACION PARA GANADO BOVINO</t>
  </si>
  <si>
    <t>SANITARIOS</t>
  </si>
  <si>
    <t>TABLERO BLANCO BORRABLE</t>
  </si>
  <si>
    <t>BOTA PANTANERA PVC</t>
  </si>
  <si>
    <t>BOTA TENNIS</t>
  </si>
  <si>
    <t>HAMACAS Y TOLDILLOS</t>
  </si>
  <si>
    <t>FRAZADA TERMICA</t>
  </si>
  <si>
    <t>CAMAROTES Y CATRES METALICOS</t>
  </si>
  <si>
    <t>MARMITAS</t>
  </si>
  <si>
    <t xml:space="preserve">BANANO </t>
  </si>
  <si>
    <t xml:space="preserve">GRANADILLA </t>
  </si>
  <si>
    <t xml:space="preserve">MANDARINA </t>
  </si>
  <si>
    <t xml:space="preserve">MANGO </t>
  </si>
  <si>
    <t xml:space="preserve">MANZANA </t>
  </si>
  <si>
    <t xml:space="preserve">NARANJA </t>
  </si>
  <si>
    <t xml:space="preserve">IMPERMEABLE </t>
  </si>
  <si>
    <t>VESTIDO HOMBRE</t>
  </si>
  <si>
    <t xml:space="preserve">VESTIDO MUJER </t>
  </si>
  <si>
    <t>PRODUCTOS DE CONFITERÍA O DULCERÍA</t>
  </si>
  <si>
    <t>UPS</t>
  </si>
  <si>
    <t>SWITCH</t>
  </si>
  <si>
    <t>SAN</t>
  </si>
  <si>
    <t>COMINO</t>
  </si>
  <si>
    <t>CONDIMENTOS</t>
  </si>
  <si>
    <t>AVENA FORTIFICADA</t>
  </si>
  <si>
    <t>GPS</t>
  </si>
  <si>
    <t>TELEVISORES</t>
  </si>
  <si>
    <t>MUEBLES DE OFICINA</t>
  </si>
  <si>
    <t>CORTINA ENROLLABLE</t>
  </si>
  <si>
    <t>KIT DE VESTUARIO</t>
  </si>
  <si>
    <t xml:space="preserve">SWETER </t>
  </si>
  <si>
    <t>CAMISA</t>
  </si>
  <si>
    <t>OVEROL</t>
  </si>
  <si>
    <t>UNIFORMES F.F.M.M.</t>
  </si>
  <si>
    <t>COBIJAS</t>
  </si>
  <si>
    <t xml:space="preserve">CINTURON EN REATA CON Y SIN CHAPA METALICA </t>
  </si>
  <si>
    <t>TIRANTES DE CAMPAÑA</t>
  </si>
  <si>
    <t>UNIFORME DEPORTIVO Y PANTALONETA BAÑO</t>
  </si>
  <si>
    <t>MEDIAS VELADAS</t>
  </si>
  <si>
    <t>BOLSO EN CUERO PARA DAMA</t>
  </si>
  <si>
    <t>LINTERNA</t>
  </si>
  <si>
    <t>CORBATA</t>
  </si>
  <si>
    <t>POLAINAS</t>
  </si>
  <si>
    <t>CUCARDAS</t>
  </si>
  <si>
    <t>MENAJE</t>
  </si>
  <si>
    <t>SUMINISTRO DE ALIMENTOS SECRETARIA DISTRITAL DE INTEGRACION SOCIAL</t>
  </si>
  <si>
    <t>CUBIERTOS DESECHABLES</t>
  </si>
  <si>
    <t>VINAGRE</t>
  </si>
  <si>
    <t>DISCO DURO</t>
  </si>
  <si>
    <t xml:space="preserve">UNIFORMES </t>
  </si>
  <si>
    <t>GUANTE INDUSTRIAL</t>
  </si>
  <si>
    <t xml:space="preserve">OVEROL TIPO PILOTO </t>
  </si>
  <si>
    <t>FOTOCOPIADORAS</t>
  </si>
  <si>
    <t>TABLA DIGITALIZADORA</t>
  </si>
  <si>
    <t>LOTE PLATAFORMA TECNOLOGICA</t>
  </si>
  <si>
    <t>EQUIPOS DE VIDEO</t>
  </si>
  <si>
    <t>ALIMENTOS PREPARADOS</t>
  </si>
  <si>
    <t>REFRIGERIOS 4 COMPONENTES</t>
  </si>
  <si>
    <t>CAMISETA INTERIOR - PIXELADA PARA USO DE LA FUERZA</t>
  </si>
  <si>
    <t>CAMISETA INTERIOR - BLANCA PARA USO DE LA FUERZA P</t>
  </si>
  <si>
    <t>CAMISETA INTERIOR - NEGRA PARA USO DE LA FUERZA P</t>
  </si>
  <si>
    <t>VEHICULO 4X4</t>
  </si>
  <si>
    <t>FABRICACIÓN PRODUCTOS TEXTILES</t>
  </si>
  <si>
    <t>AJO</t>
  </si>
  <si>
    <t>FERTILIZANTES</t>
  </si>
  <si>
    <t>ACEITE CRUDO DE PALMA EN TRANSFORMACIÓN HASTA BIOD</t>
  </si>
  <si>
    <t>MAIZ AMARILLO NACIONAL</t>
  </si>
  <si>
    <t>SEMILLA DE ARROZ</t>
  </si>
  <si>
    <t>ALMUERZO PREPARADO</t>
  </si>
  <si>
    <t>ABONO ORGANICO LIQUIDO</t>
  </si>
  <si>
    <t>ALIMENTO CONCENTRADO PARA PERROS</t>
  </si>
  <si>
    <t>AVENA EN HOJUELAS</t>
  </si>
  <si>
    <t>AVENA PREPARADA</t>
  </si>
  <si>
    <t>CARNE CON VERDURAS</t>
  </si>
  <si>
    <t>CARNE DE RES FRESCA O REFRIGERADA EN CANAL POR LOTES</t>
  </si>
  <si>
    <t>CARNE DE RES FRESCA O REFRIGERADA EN CORTES</t>
  </si>
  <si>
    <t>FUNGICIDAS</t>
  </si>
  <si>
    <t>GASOLINA DE AVIACION</t>
  </si>
  <si>
    <t>INSECTICIDAS</t>
  </si>
  <si>
    <t>LECHE ENTERA FLUIDA ULTRAPASTEURIZADA</t>
  </si>
  <si>
    <t>ESTIBA MADERA</t>
  </si>
  <si>
    <t>PLANTAS VARIAS</t>
  </si>
  <si>
    <t>SEMILLA DE ARVEJA</t>
  </si>
  <si>
    <t>SEMILLA DE FRIJOL</t>
  </si>
  <si>
    <t>SEMILLA DE FRIJOL BOLA ROJA</t>
  </si>
  <si>
    <t>SEMILLA DE FRIJOL CARGAMANTO ROJO</t>
  </si>
  <si>
    <t>SEMILLA DE FRIJOL CAUPI</t>
  </si>
  <si>
    <t>SEMILLA DE FRIJOL CERINZA</t>
  </si>
  <si>
    <t>SEMILLA DE FRIJOL CUARZO</t>
  </si>
  <si>
    <t>SEMILLA DE FRIJOL FROILAN</t>
  </si>
  <si>
    <t>SEMILLA DE FRIJOL ZARAGOZA</t>
  </si>
  <si>
    <t>SEMILLA DE HABA</t>
  </si>
  <si>
    <t>SEMILLA DE LULO</t>
  </si>
  <si>
    <t>SEMILLA DE MAIZ Y FRIJOL POR LOTES</t>
  </si>
  <si>
    <t>SEMILLA DE PASTO</t>
  </si>
  <si>
    <t>SEMILLA DE PASTO AZUL</t>
  </si>
  <si>
    <t>SEMILLA DE TOMATE DE ARBOL</t>
  </si>
  <si>
    <t>SEMILLAS DE AROMATICAS</t>
  </si>
  <si>
    <t>SEMILLAS DE FRUTAS</t>
  </si>
  <si>
    <t>ATÚN CON VERDURAS</t>
  </si>
  <si>
    <t>TRUCHA CON ARROZ</t>
  </si>
  <si>
    <t>TRUCHA CON SPAGUETTI</t>
  </si>
  <si>
    <t>PANTALONETA</t>
  </si>
  <si>
    <t>GUANTES</t>
  </si>
  <si>
    <t>TAPETES Y PERSIANAS</t>
  </si>
  <si>
    <t>RACIONES DE PRODUCTOS AGRICOLAS</t>
  </si>
  <si>
    <t>MUEBLES DE COLEGIO</t>
  </si>
  <si>
    <t>MEZCLA DE EMBUTIDOS VARIOS</t>
  </si>
  <si>
    <t>TARJETA INALAMBRICA</t>
  </si>
  <si>
    <t>SALSA NEGRA</t>
  </si>
  <si>
    <t>ACEITES LUBRICANTES</t>
  </si>
  <si>
    <t>INSTRUMENTOS MEDICOS</t>
  </si>
  <si>
    <t>CHALECOS SALVAVIDAS</t>
  </si>
  <si>
    <t>PASAMONTAÑAS</t>
  </si>
  <si>
    <t>GAFAS DE PROTECCIÓN</t>
  </si>
  <si>
    <t>TOPAMOUSE</t>
  </si>
  <si>
    <t>REPELENTE</t>
  </si>
  <si>
    <t xml:space="preserve">CANELA ELABORADA </t>
  </si>
  <si>
    <t>CABLEADO ESTRUCTURADO</t>
  </si>
  <si>
    <t>GAS NATURAL VEHICULAR</t>
  </si>
  <si>
    <t>ZAPATERIA</t>
  </si>
  <si>
    <t>CARPINTERIA</t>
  </si>
  <si>
    <t>CASCOS DE SEGURIDAD PARA MOTOCICLISTAS</t>
  </si>
  <si>
    <t>SUDADERAS</t>
  </si>
  <si>
    <t>IMPLEMENTOS DE PREESCOLAR</t>
  </si>
  <si>
    <t>AIRE ACONDICIONADO</t>
  </si>
  <si>
    <t>VENTILADOR</t>
  </si>
  <si>
    <t>MOTOCICLETAS</t>
  </si>
  <si>
    <t>PAÑOS</t>
  </si>
  <si>
    <t>CORDONES</t>
  </si>
  <si>
    <t>DOTACIÓN BIOMÉDICA</t>
  </si>
  <si>
    <t>BALDOSAS EN VINILO</t>
  </si>
  <si>
    <t>BOBINA DE LAMINA DE ACERO GALVANIZADO</t>
  </si>
  <si>
    <t>HARINA DE MAIZ</t>
  </si>
  <si>
    <t>CARNE DE RES Y CERDO POR LOTES</t>
  </si>
  <si>
    <t>CARPETA POR LOTE</t>
  </si>
  <si>
    <t>SERVICIO Y ELEMENTOS DE ASEO</t>
  </si>
  <si>
    <t>VEHICULO</t>
  </si>
  <si>
    <t>EQUIPOS HIDROLOGICOS POR LOTE</t>
  </si>
  <si>
    <t>GLOBO METEOROLÓGICOS</t>
  </si>
  <si>
    <t>PINTURA</t>
  </si>
  <si>
    <t>ARENA Y RECEBO</t>
  </si>
  <si>
    <t>BOTES</t>
  </si>
  <si>
    <t>SISTEMA DE ILUMINACION PORTATILES</t>
  </si>
  <si>
    <t>EQUIPOS DE RESCATE VERTICAL</t>
  </si>
  <si>
    <t>ELEMENTOS PARA PROTECCION PERSONAL</t>
  </si>
  <si>
    <t>EQUIPO RESCATE ACUATICO</t>
  </si>
  <si>
    <t>MOTOSIERRA PARA CONCRETO</t>
  </si>
  <si>
    <t>HERRAMIENTAS</t>
  </si>
  <si>
    <t>LOTE DE PRODUCTOS NO ALIMENTARIOS</t>
  </si>
  <si>
    <t>MATERIALES Y/O INSUMOS POR LOTE - JÓVENES RURALES</t>
  </si>
  <si>
    <t>MATERIALES Y/O INSUMOS POR LOTE - AGROINDUSTRIAL</t>
  </si>
  <si>
    <t>MATERIALES Y/O INSUMOS POR LOTE - INDUSTRIAL</t>
  </si>
  <si>
    <t>ANALIZADOR DE MERCURIO</t>
  </si>
  <si>
    <t xml:space="preserve">ELECTRODOS PARA EQUIPOS ORION POR LOTE </t>
  </si>
  <si>
    <t>REACTIVOS Y ESTANDARES POR LOTE</t>
  </si>
  <si>
    <t>REACTIVOS CROMATOGRAFIA DE GASES</t>
  </si>
  <si>
    <t>BIENES Y PRODUCTOS AGROPECUARIOS POR LOTE</t>
  </si>
  <si>
    <t>EQUIPOS DE RESCATE - EQUIPOS ESPECIALIZADOS GRUPO 2 - UNIDAD - EMPACADO(A) - PROCESADO</t>
  </si>
  <si>
    <t>EQUIPOS DE RESCATE - EQUIPO NEUMATICO GRUPO 4 - UNIDAD - EMPACADO(A) - PROCESADO</t>
  </si>
  <si>
    <t>BIENES E INSUMOS PARA LA CONSTRUCCION POR LOTE - SC - UNIDAD - EMPACADO(A) - PROCESADO</t>
  </si>
  <si>
    <t>CONFITES DE AZUCAR</t>
  </si>
  <si>
    <t>CAMIONETA - BLINDADA Nivel IIIA Norma NIJ 0108 01 Station Wagon 4x4 5 Ptas 2900 cc 160 hp - UNIDAD - A GRANEL - PROCESADO</t>
  </si>
  <si>
    <t>Ganado bovino vivo</t>
  </si>
  <si>
    <t>GANADO - EQUINOS POR LOTE - UNIDAD - A GRANEL - NATURAL</t>
  </si>
  <si>
    <t>MADERA DE
GUADUA
TRATADA</t>
  </si>
  <si>
    <t xml:space="preserve">EQUIPOS Y ELEMENTOS PARA LABORATORIO POR LOTE </t>
  </si>
  <si>
    <t xml:space="preserve">SOLUCION ALMACENAMIENTO - Ambiente hibrido de Red Almacenamiento SAN y Almacenamiento conectado a redes NAS incluido equipos HARDWARE Y SOFTWARE Suminist Instalac y puesta en funcionamiento </t>
  </si>
  <si>
    <t>Microscopio Atomico y de Barrido SEM</t>
  </si>
  <si>
    <t>Medidores de corriente</t>
  </si>
  <si>
    <t xml:space="preserve">BIENES Y PRODUCTOS ALIMENTICIOS - Perecederos y no de jugueteria de oficina y otros </t>
  </si>
  <si>
    <t xml:space="preserve">SISTEMA DE MINIMECANIZADO - CNC - UNIDAD - EMPACADO(A) - PROCESADO </t>
  </si>
  <si>
    <t>POSTES DE PLASTICO</t>
  </si>
  <si>
    <t>MEZCLA DE HUEVOS FRUTAS Y VERDURAS</t>
  </si>
  <si>
    <t>LICORES POR LOTE - SC - UNIDAD - EMPACADO(A) - PROCESADO</t>
  </si>
  <si>
    <t xml:space="preserve">INSUMOS AGRICOLAS POR LOTE </t>
  </si>
  <si>
    <t>EQUIPOS DE AUTOMATIZACION POR LOTE - Sensores electricos Precipitacion - UNIDAD - EMPACADO(A) - PROCESADO</t>
  </si>
  <si>
    <t>PANTALLA INTERACTIVA</t>
  </si>
  <si>
    <t>VESTUARIO POR LOTE</t>
  </si>
  <si>
    <t xml:space="preserve">LOTE DE CALZADO Y CINTURON </t>
  </si>
  <si>
    <t>MATERIALES Y-O INSUMOS POR LOTES -AREA CONFECCIONES</t>
  </si>
  <si>
    <t xml:space="preserve">CASETAS POR LOTE </t>
  </si>
  <si>
    <t>PASABOCAS POR LOTE - COMESTIBLES SNACK - UNIDAD - EMPACADO(A) - PROCESADO</t>
  </si>
  <si>
    <t>GARBANZO CON CARNE - X 200 GRS - UND</t>
  </si>
  <si>
    <t>CALENTADORES - A BASE DE ETANOL PARA FFMM ADICIONAL DE LA RACION DE CAMPANA</t>
  </si>
  <si>
    <t>BANANO DESHIDRATADO</t>
  </si>
  <si>
    <t>PRODUCTOS  IMPORTADOS</t>
  </si>
  <si>
    <t>GARBANZO FRITO</t>
  </si>
  <si>
    <t>NUECES MIXTAS</t>
  </si>
  <si>
    <t>MALACATES - 3194-VARIOS PRODUCTOS - UNIDAD - EMPACADO(A) - PROCESADO</t>
  </si>
  <si>
    <t>LOTE MOBILIARIO</t>
  </si>
  <si>
    <t>EQUIPOS DE SOLDADURA Y MECANICA INDUSTRIAL</t>
  </si>
  <si>
    <t xml:space="preserve">MENAJE EN MELAMINA </t>
  </si>
  <si>
    <t>ELEMENTOS DE ASEO – VARIOS</t>
  </si>
  <si>
    <t xml:space="preserve">BALANCEADOR DE APLICACIONES </t>
  </si>
  <si>
    <t>PLOTTER</t>
  </si>
  <si>
    <t>ESPADAS, REVÓLVERES Y ARTEFACTOS SIMILARES</t>
  </si>
  <si>
    <t>TONFA</t>
  </si>
  <si>
    <t>CALIBRADOR</t>
  </si>
  <si>
    <t xml:space="preserve">SUMINISTRO PARA REHABILITACION Y REPARCHEO VIAL </t>
  </si>
  <si>
    <t>PAÑALES</t>
  </si>
  <si>
    <t>FRIJOL BLANQUILLO</t>
  </si>
  <si>
    <t>SUMINISTRO DE PRODUCTOS ALIMENTICIOS Y NO ALIMENTICIOS</t>
  </si>
  <si>
    <t>KIT (Café -Azúcar - Sal)</t>
  </si>
  <si>
    <t>FRUTAS EN ALMÍBAR</t>
  </si>
  <si>
    <t>BOTIQUINES</t>
  </si>
  <si>
    <t>BEBIDAS NO ALCOHOLICAS</t>
  </si>
  <si>
    <t>DESECHABLES, UTENSILIOS DE PLASTICO Y OTROS</t>
  </si>
  <si>
    <t>GASES NOBLES</t>
  </si>
  <si>
    <t>PRODUCTOS DE PLÁSTICO VARIOS</t>
  </si>
  <si>
    <t>PEGANTE POR LOTE</t>
  </si>
  <si>
    <t>PRODUCTOS DE CUERO POR LOTE</t>
  </si>
  <si>
    <t>VIDRIO Y PRODUCTOS DE VIDRIO</t>
  </si>
  <si>
    <t>RADIO DE COMUNICACIÓN PORTATIL</t>
  </si>
  <si>
    <t>EQUIPOS Y ELEMENTOS DE PISCICULTURA</t>
  </si>
  <si>
    <t>EQUIPOS PARA ACOPIO DE PESCA</t>
  </si>
  <si>
    <t>Catorce</t>
  </si>
  <si>
    <t>MEDICAMENTOS PARA USO TERAPÉUTICO O PROFILÁCTICO</t>
  </si>
  <si>
    <t>MAQUINARIA PARA FABRICACIÓN TEXTIL</t>
  </si>
  <si>
    <t>ELEMENTOS, ACCESORIOS Y EQUIPOS DE SONIDO</t>
  </si>
  <si>
    <t>IMPLEMENTOS DEPORTIVOS</t>
  </si>
  <si>
    <t>DIFERENCIA MAYOR A 5 PREGUNTAR A MARIO</t>
  </si>
  <si>
    <t>MEDICAMENTOS PARA USO VETERINARIO</t>
  </si>
  <si>
    <t>JUEGOS Y JUEGUETES PEDAGOGICOS</t>
  </si>
  <si>
    <t>PRODUCTOS ECOLÓGICOS VARIOS</t>
  </si>
  <si>
    <t>EQUIPOS O ELEMENTOS DE FORMACION Y APRENDIZAJE</t>
  </si>
  <si>
    <t>PROTECTOR SOLAR</t>
  </si>
  <si>
    <t>segunda</t>
  </si>
  <si>
    <t>tercera</t>
  </si>
  <si>
    <t>AERONAVES NO TRIPULADAS</t>
  </si>
  <si>
    <t>ARVEJA VERDE IMPORTADA</t>
  </si>
  <si>
    <t>MEZCLA EN POLVO PARA PREPARAR TÉ</t>
  </si>
  <si>
    <t>Castigo</t>
  </si>
  <si>
    <t>CARNE Y PRODUCTOS CÁRNICOS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</si>
</sst>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0.000000%"/>
    <numFmt numFmtId="166" formatCode="0.000%"/>
    <numFmt numFmtId="167" formatCode="0.00000%"/>
    <numFmt numFmtId="168" formatCode="0.0000%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22"/>
      <color theme="6" tint="-0.499984740745262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4.9989318521683403E-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</font>
    <font>
      <b/>
      <sz val="2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92D050"/>
      <name val="Calibri"/>
      <family val="2"/>
      <scheme val="minor"/>
    </font>
    <font>
      <b/>
      <sz val="12"/>
      <color rgb="FFFFC000"/>
      <name val="Calibri"/>
      <family val="2"/>
      <scheme val="minor"/>
    </font>
    <font>
      <b/>
      <sz val="14"/>
      <color rgb="FFFF00FF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5" tint="0.39997558519241921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2"/>
      <color rgb="FF7030A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7CE"/>
        <bgColor rgb="FF000000"/>
      </patternFill>
    </fill>
    <fill>
      <patternFill patternType="solid">
        <fgColor rgb="FFCCCC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6FCEA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9FFCC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58">
    <xf numFmtId="0" fontId="0" fillId="0" borderId="0" xfId="0"/>
    <xf numFmtId="0" fontId="0" fillId="0" borderId="1" xfId="0" applyBorder="1"/>
    <xf numFmtId="0" fontId="0" fillId="2" borderId="2" xfId="0" applyFill="1" applyBorder="1"/>
    <xf numFmtId="0" fontId="0" fillId="0" borderId="0" xfId="0" applyProtection="1">
      <protection hidden="1"/>
    </xf>
    <xf numFmtId="0" fontId="0" fillId="0" borderId="2" xfId="0" applyBorder="1"/>
    <xf numFmtId="0" fontId="0" fillId="3" borderId="0" xfId="0" applyFill="1"/>
    <xf numFmtId="0" fontId="3" fillId="2" borderId="1" xfId="0" applyFont="1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4" fillId="0" borderId="4" xfId="0" applyFont="1" applyBorder="1" applyAlignment="1">
      <alignment horizontal="center" wrapText="1"/>
    </xf>
    <xf numFmtId="14" fontId="5" fillId="2" borderId="3" xfId="0" applyNumberFormat="1" applyFont="1" applyFill="1" applyBorder="1" applyAlignment="1" applyProtection="1">
      <alignment horizontal="center" wrapText="1"/>
      <protection locked="0"/>
    </xf>
    <xf numFmtId="14" fontId="5" fillId="2" borderId="5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5" borderId="3" xfId="0" applyFill="1" applyBorder="1" applyAlignment="1">
      <alignment wrapText="1"/>
    </xf>
    <xf numFmtId="14" fontId="2" fillId="5" borderId="3" xfId="0" applyNumberFormat="1" applyFont="1" applyFill="1" applyBorder="1" applyAlignment="1" applyProtection="1">
      <alignment horizontal="center" wrapText="1"/>
      <protection locked="0"/>
    </xf>
    <xf numFmtId="0" fontId="0" fillId="5" borderId="5" xfId="0" applyFill="1" applyBorder="1"/>
    <xf numFmtId="10" fontId="0" fillId="0" borderId="0" xfId="0" applyNumberFormat="1"/>
    <xf numFmtId="0" fontId="0" fillId="0" borderId="7" xfId="0" applyBorder="1"/>
    <xf numFmtId="0" fontId="2" fillId="0" borderId="8" xfId="0" applyFont="1" applyBorder="1" applyAlignment="1">
      <alignment vertical="center"/>
    </xf>
    <xf numFmtId="10" fontId="0" fillId="0" borderId="6" xfId="0" applyNumberFormat="1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0" xfId="0" applyAlignment="1">
      <alignment horizontal="center"/>
    </xf>
    <xf numFmtId="10" fontId="1" fillId="0" borderId="0" xfId="1" applyNumberFormat="1"/>
    <xf numFmtId="0" fontId="5" fillId="0" borderId="0" xfId="0" applyFont="1" applyAlignment="1" applyProtection="1">
      <alignment horizontal="center"/>
      <protection hidden="1"/>
    </xf>
    <xf numFmtId="165" fontId="9" fillId="0" borderId="0" xfId="1" applyNumberFormat="1" applyFont="1" applyAlignment="1">
      <alignment horizontal="center" vertical="center"/>
    </xf>
    <xf numFmtId="10" fontId="0" fillId="0" borderId="9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2" fillId="0" borderId="1" xfId="0" applyFont="1" applyBorder="1" applyAlignment="1">
      <alignment horizontal="center"/>
    </xf>
    <xf numFmtId="10" fontId="0" fillId="0" borderId="10" xfId="0" applyNumberFormat="1" applyBorder="1"/>
    <xf numFmtId="0" fontId="0" fillId="0" borderId="10" xfId="0" applyBorder="1"/>
    <xf numFmtId="0" fontId="0" fillId="0" borderId="10" xfId="0" applyBorder="1" applyProtection="1">
      <protection hidden="1"/>
    </xf>
    <xf numFmtId="0" fontId="10" fillId="0" borderId="11" xfId="0" applyFont="1" applyBorder="1" applyAlignment="1" applyProtection="1">
      <alignment horizontal="center" wrapText="1"/>
      <protection hidden="1"/>
    </xf>
    <xf numFmtId="0" fontId="0" fillId="0" borderId="12" xfId="0" applyBorder="1"/>
    <xf numFmtId="10" fontId="0" fillId="0" borderId="13" xfId="0" applyNumberFormat="1" applyBorder="1"/>
    <xf numFmtId="0" fontId="0" fillId="0" borderId="14" xfId="0" applyBorder="1"/>
    <xf numFmtId="0" fontId="0" fillId="0" borderId="9" xfId="0" applyBorder="1" applyAlignment="1">
      <alignment wrapText="1"/>
    </xf>
    <xf numFmtId="0" fontId="0" fillId="0" borderId="9" xfId="0" applyBorder="1"/>
    <xf numFmtId="9" fontId="1" fillId="0" borderId="0" xfId="1"/>
    <xf numFmtId="0" fontId="10" fillId="0" borderId="10" xfId="0" applyFont="1" applyBorder="1" applyAlignment="1" applyProtection="1">
      <alignment horizontal="center" wrapText="1"/>
      <protection hidden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 applyProtection="1">
      <alignment horizontal="center" vertical="center" wrapText="1"/>
      <protection hidden="1"/>
    </xf>
    <xf numFmtId="0" fontId="0" fillId="0" borderId="10" xfId="0" applyBorder="1" applyAlignment="1">
      <alignment horizontal="center" vertical="center"/>
    </xf>
    <xf numFmtId="167" fontId="1" fillId="0" borderId="0" xfId="1" applyNumberFormat="1"/>
    <xf numFmtId="165" fontId="0" fillId="0" borderId="0" xfId="0" applyNumberFormat="1"/>
    <xf numFmtId="10" fontId="0" fillId="7" borderId="10" xfId="0" applyNumberFormat="1" applyFill="1" applyBorder="1"/>
    <xf numFmtId="10" fontId="0" fillId="7" borderId="13" xfId="0" applyNumberFormat="1" applyFill="1" applyBorder="1"/>
    <xf numFmtId="10" fontId="0" fillId="7" borderId="15" xfId="0" applyNumberFormat="1" applyFill="1" applyBorder="1"/>
    <xf numFmtId="9" fontId="0" fillId="0" borderId="0" xfId="0" applyNumberFormat="1" applyProtection="1">
      <protection hidden="1"/>
    </xf>
    <xf numFmtId="0" fontId="0" fillId="8" borderId="10" xfId="0" applyFill="1" applyBorder="1" applyAlignment="1">
      <alignment horizontal="center" vertical="center" wrapText="1"/>
    </xf>
    <xf numFmtId="0" fontId="12" fillId="0" borderId="0" xfId="0" applyFont="1"/>
    <xf numFmtId="10" fontId="1" fillId="7" borderId="10" xfId="1" applyNumberFormat="1" applyFill="1" applyBorder="1" applyProtection="1">
      <protection hidden="1"/>
    </xf>
    <xf numFmtId="14" fontId="0" fillId="0" borderId="0" xfId="0" applyNumberFormat="1"/>
    <xf numFmtId="0" fontId="2" fillId="0" borderId="0" xfId="0" applyFont="1" applyAlignment="1">
      <alignment horizontal="center" vertical="center"/>
    </xf>
    <xf numFmtId="10" fontId="13" fillId="0" borderId="0" xfId="0" applyNumberFormat="1" applyFont="1" applyAlignment="1">
      <alignment horizontal="center" wrapText="1" readingOrder="1"/>
    </xf>
    <xf numFmtId="10" fontId="14" fillId="0" borderId="0" xfId="0" applyNumberFormat="1" applyFont="1" applyAlignment="1">
      <alignment horizontal="center" wrapText="1" readingOrder="1"/>
    </xf>
    <xf numFmtId="166" fontId="1" fillId="0" borderId="0" xfId="1" applyNumberFormat="1"/>
    <xf numFmtId="165" fontId="15" fillId="0" borderId="0" xfId="1" applyNumberFormat="1" applyFont="1" applyAlignment="1">
      <alignment horizontal="center" vertical="center"/>
    </xf>
    <xf numFmtId="168" fontId="1" fillId="0" borderId="0" xfId="1" applyNumberFormat="1"/>
    <xf numFmtId="10" fontId="16" fillId="0" borderId="10" xfId="0" applyNumberFormat="1" applyFont="1" applyBorder="1" applyAlignment="1">
      <alignment horizontal="center" vertical="top" wrapText="1"/>
    </xf>
    <xf numFmtId="0" fontId="0" fillId="0" borderId="16" xfId="0" applyBorder="1" applyAlignment="1">
      <alignment horizontal="center" vertical="center"/>
    </xf>
    <xf numFmtId="0" fontId="0" fillId="9" borderId="0" xfId="0" applyFill="1"/>
    <xf numFmtId="0" fontId="0" fillId="9" borderId="0" xfId="0" applyFill="1" applyAlignment="1">
      <alignment horizontal="center"/>
    </xf>
    <xf numFmtId="10" fontId="1" fillId="9" borderId="0" xfId="1" applyNumberFormat="1" applyFill="1"/>
    <xf numFmtId="166" fontId="1" fillId="9" borderId="0" xfId="1" applyNumberFormat="1" applyFill="1"/>
    <xf numFmtId="0" fontId="17" fillId="0" borderId="10" xfId="0" applyFont="1" applyBorder="1"/>
    <xf numFmtId="0" fontId="0" fillId="8" borderId="0" xfId="0" applyFill="1"/>
    <xf numFmtId="9" fontId="1" fillId="0" borderId="10" xfId="1" applyBorder="1"/>
    <xf numFmtId="164" fontId="1" fillId="0" borderId="0" xfId="2"/>
    <xf numFmtId="164" fontId="1" fillId="0" borderId="0" xfId="1" applyNumberFormat="1"/>
    <xf numFmtId="164" fontId="0" fillId="0" borderId="0" xfId="1" applyNumberFormat="1" applyFont="1"/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0" fontId="18" fillId="0" borderId="10" xfId="0" applyNumberFormat="1" applyFont="1" applyBorder="1" applyAlignment="1">
      <alignment vertical="center"/>
    </xf>
    <xf numFmtId="10" fontId="0" fillId="7" borderId="26" xfId="0" applyNumberFormat="1" applyFill="1" applyBorder="1"/>
    <xf numFmtId="10" fontId="0" fillId="7" borderId="27" xfId="0" applyNumberFormat="1" applyFill="1" applyBorder="1"/>
    <xf numFmtId="165" fontId="17" fillId="0" borderId="10" xfId="1" applyNumberFormat="1" applyFont="1" applyBorder="1" applyProtection="1">
      <protection hidden="1"/>
    </xf>
    <xf numFmtId="165" fontId="17" fillId="0" borderId="10" xfId="1" applyNumberFormat="1" applyFont="1" applyFill="1" applyBorder="1" applyProtection="1">
      <protection hidden="1"/>
    </xf>
    <xf numFmtId="165" fontId="17" fillId="0" borderId="10" xfId="1" applyNumberFormat="1" applyFont="1" applyBorder="1" applyAlignment="1">
      <alignment wrapText="1"/>
    </xf>
    <xf numFmtId="165" fontId="17" fillId="0" borderId="10" xfId="1" applyNumberFormat="1" applyFont="1" applyBorder="1"/>
    <xf numFmtId="165" fontId="17" fillId="0" borderId="10" xfId="0" applyNumberFormat="1" applyFont="1" applyBorder="1"/>
    <xf numFmtId="165" fontId="17" fillId="0" borderId="10" xfId="3" applyNumberFormat="1" applyFont="1" applyBorder="1"/>
    <xf numFmtId="0" fontId="0" fillId="14" borderId="10" xfId="0" applyFill="1" applyBorder="1"/>
    <xf numFmtId="0" fontId="20" fillId="0" borderId="10" xfId="0" applyFont="1" applyBorder="1"/>
    <xf numFmtId="165" fontId="17" fillId="0" borderId="10" xfId="1" applyNumberFormat="1" applyFont="1" applyFill="1" applyBorder="1"/>
    <xf numFmtId="0" fontId="0" fillId="0" borderId="10" xfId="0" applyBorder="1" applyAlignment="1">
      <alignment horizontal="left"/>
    </xf>
    <xf numFmtId="166" fontId="21" fillId="0" borderId="10" xfId="1" applyNumberFormat="1" applyFont="1" applyBorder="1"/>
    <xf numFmtId="0" fontId="23" fillId="0" borderId="10" xfId="0" applyFont="1" applyBorder="1"/>
    <xf numFmtId="0" fontId="23" fillId="0" borderId="24" xfId="0" applyFont="1" applyBorder="1"/>
    <xf numFmtId="0" fontId="20" fillId="0" borderId="24" xfId="0" applyFont="1" applyBorder="1"/>
    <xf numFmtId="0" fontId="17" fillId="0" borderId="24" xfId="0" applyFont="1" applyBorder="1"/>
    <xf numFmtId="0" fontId="22" fillId="15" borderId="10" xfId="0" applyFont="1" applyFill="1" applyBorder="1"/>
    <xf numFmtId="0" fontId="24" fillId="0" borderId="10" xfId="0" applyFont="1" applyBorder="1"/>
    <xf numFmtId="10" fontId="25" fillId="0" borderId="10" xfId="0" applyNumberFormat="1" applyFont="1" applyBorder="1"/>
    <xf numFmtId="10" fontId="26" fillId="0" borderId="10" xfId="0" applyNumberFormat="1" applyFont="1" applyBorder="1"/>
    <xf numFmtId="0" fontId="0" fillId="0" borderId="10" xfId="0" applyBorder="1" applyAlignment="1">
      <alignment horizontal="center"/>
    </xf>
    <xf numFmtId="0" fontId="17" fillId="0" borderId="10" xfId="0" applyFont="1" applyBorder="1" applyAlignment="1">
      <alignment horizontal="center" vertical="center"/>
    </xf>
    <xf numFmtId="10" fontId="1" fillId="16" borderId="10" xfId="1" applyNumberFormat="1" applyFill="1" applyBorder="1" applyProtection="1">
      <protection hidden="1"/>
    </xf>
    <xf numFmtId="9" fontId="1" fillId="16" borderId="10" xfId="1" applyFill="1" applyBorder="1" applyAlignment="1">
      <alignment horizontal="center" vertical="center"/>
    </xf>
    <xf numFmtId="9" fontId="1" fillId="16" borderId="10" xfId="1" applyFill="1" applyBorder="1" applyAlignment="1">
      <alignment horizontal="center"/>
    </xf>
    <xf numFmtId="9" fontId="1" fillId="16" borderId="10" xfId="1" applyFill="1" applyBorder="1"/>
    <xf numFmtId="10" fontId="0" fillId="16" borderId="10" xfId="0" applyNumberFormat="1" applyFill="1" applyBorder="1"/>
    <xf numFmtId="10" fontId="0" fillId="16" borderId="10" xfId="0" applyNumberFormat="1" applyFill="1" applyBorder="1" applyAlignment="1">
      <alignment horizontal="center"/>
    </xf>
    <xf numFmtId="10" fontId="30" fillId="16" borderId="10" xfId="1" applyNumberFormat="1" applyFont="1" applyFill="1" applyBorder="1"/>
    <xf numFmtId="10" fontId="27" fillId="16" borderId="10" xfId="1" applyNumberFormat="1" applyFont="1" applyFill="1" applyBorder="1"/>
    <xf numFmtId="10" fontId="29" fillId="16" borderId="10" xfId="1" applyNumberFormat="1" applyFont="1" applyFill="1" applyBorder="1"/>
    <xf numFmtId="10" fontId="31" fillId="16" borderId="10" xfId="1" applyNumberFormat="1" applyFont="1" applyFill="1" applyBorder="1"/>
    <xf numFmtId="10" fontId="28" fillId="16" borderId="10" xfId="1" applyNumberFormat="1" applyFont="1" applyFill="1" applyBorder="1"/>
    <xf numFmtId="10" fontId="32" fillId="16" borderId="10" xfId="1" applyNumberFormat="1" applyFont="1" applyFill="1" applyBorder="1"/>
    <xf numFmtId="9" fontId="1" fillId="17" borderId="10" xfId="1" applyFill="1" applyBorder="1" applyAlignment="1">
      <alignment horizontal="center"/>
    </xf>
    <xf numFmtId="10" fontId="0" fillId="17" borderId="10" xfId="0" applyNumberFormat="1" applyFill="1" applyBorder="1" applyAlignment="1">
      <alignment horizontal="center"/>
    </xf>
    <xf numFmtId="0" fontId="0" fillId="18" borderId="0" xfId="0" applyFill="1"/>
    <xf numFmtId="0" fontId="2" fillId="19" borderId="10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9" fontId="2" fillId="13" borderId="21" xfId="1" applyFont="1" applyFill="1" applyBorder="1" applyAlignment="1">
      <alignment horizontal="center" vertical="center" textRotation="90" wrapText="1"/>
    </xf>
    <xf numFmtId="9" fontId="2" fillId="13" borderId="22" xfId="1" applyFont="1" applyFill="1" applyBorder="1" applyAlignment="1">
      <alignment horizontal="center" vertical="center" textRotation="90" wrapText="1"/>
    </xf>
    <xf numFmtId="9" fontId="2" fillId="13" borderId="23" xfId="1" applyFont="1" applyFill="1" applyBorder="1" applyAlignment="1">
      <alignment horizontal="center" vertical="center" textRotation="90" wrapText="1"/>
    </xf>
    <xf numFmtId="0" fontId="19" fillId="10" borderId="8" xfId="0" applyFont="1" applyFill="1" applyBorder="1" applyAlignment="1">
      <alignment horizontal="center"/>
    </xf>
    <xf numFmtId="0" fontId="19" fillId="10" borderId="18" xfId="0" applyFont="1" applyFill="1" applyBorder="1" applyAlignment="1">
      <alignment horizontal="center"/>
    </xf>
    <xf numFmtId="0" fontId="19" fillId="10" borderId="19" xfId="0" applyFont="1" applyFill="1" applyBorder="1" applyAlignment="1">
      <alignment horizontal="center"/>
    </xf>
    <xf numFmtId="0" fontId="19" fillId="11" borderId="8" xfId="0" applyFont="1" applyFill="1" applyBorder="1" applyAlignment="1">
      <alignment horizontal="center"/>
    </xf>
    <xf numFmtId="0" fontId="19" fillId="11" borderId="18" xfId="0" applyFont="1" applyFill="1" applyBorder="1" applyAlignment="1">
      <alignment horizontal="center"/>
    </xf>
    <xf numFmtId="0" fontId="19" fillId="11" borderId="19" xfId="0" applyFont="1" applyFill="1" applyBorder="1" applyAlignment="1">
      <alignment horizontal="center"/>
    </xf>
    <xf numFmtId="10" fontId="9" fillId="12" borderId="20" xfId="1" applyNumberFormat="1" applyFont="1" applyFill="1" applyBorder="1" applyAlignment="1">
      <alignment horizontal="center" vertical="center"/>
    </xf>
    <xf numFmtId="10" fontId="9" fillId="12" borderId="6" xfId="1" applyNumberFormat="1" applyFont="1" applyFill="1" applyBorder="1" applyAlignment="1">
      <alignment horizontal="center" vertical="center"/>
    </xf>
    <xf numFmtId="10" fontId="9" fillId="12" borderId="5" xfId="1" applyNumberFormat="1" applyFont="1" applyFill="1" applyBorder="1" applyAlignment="1">
      <alignment horizontal="center" vertical="center"/>
    </xf>
    <xf numFmtId="165" fontId="9" fillId="12" borderId="20" xfId="1" applyNumberFormat="1" applyFont="1" applyFill="1" applyBorder="1" applyAlignment="1">
      <alignment horizontal="center" vertical="center"/>
    </xf>
    <xf numFmtId="165" fontId="9" fillId="12" borderId="6" xfId="1" applyNumberFormat="1" applyFont="1" applyFill="1" applyBorder="1" applyAlignment="1">
      <alignment horizontal="center" vertical="center"/>
    </xf>
    <xf numFmtId="165" fontId="9" fillId="12" borderId="5" xfId="1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9" xfId="0" applyBorder="1" applyAlignment="1">
      <alignment horizontal="center"/>
    </xf>
    <xf numFmtId="10" fontId="2" fillId="20" borderId="10" xfId="0" applyNumberFormat="1" applyFont="1" applyFill="1" applyBorder="1"/>
    <xf numFmtId="10" fontId="1" fillId="20" borderId="10" xfId="1" applyNumberFormat="1" applyFill="1" applyBorder="1" applyAlignment="1">
      <alignment horizontal="center" vertical="center"/>
    </xf>
    <xf numFmtId="10" fontId="1" fillId="20" borderId="17" xfId="1" applyNumberFormat="1" applyFill="1" applyBorder="1" applyProtection="1">
      <protection hidden="1"/>
    </xf>
    <xf numFmtId="10" fontId="1" fillId="20" borderId="10" xfId="1" applyNumberFormat="1" applyFill="1" applyBorder="1"/>
    <xf numFmtId="10" fontId="1" fillId="20" borderId="10" xfId="1" applyNumberFormat="1" applyFill="1" applyBorder="1" applyProtection="1">
      <protection hidden="1"/>
    </xf>
    <xf numFmtId="10" fontId="0" fillId="14" borderId="10" xfId="0" applyNumberFormat="1" applyFill="1" applyBorder="1" applyAlignment="1">
      <alignment horizontal="center"/>
    </xf>
    <xf numFmtId="10" fontId="0" fillId="14" borderId="10" xfId="1" applyNumberFormat="1" applyFont="1" applyFill="1" applyBorder="1"/>
    <xf numFmtId="9" fontId="0" fillId="14" borderId="10" xfId="1" applyFont="1" applyFill="1" applyBorder="1"/>
    <xf numFmtId="9" fontId="0" fillId="14" borderId="10" xfId="1" applyFont="1" applyFill="1" applyBorder="1" applyAlignment="1">
      <alignment horizontal="center"/>
    </xf>
    <xf numFmtId="9" fontId="1" fillId="14" borderId="10" xfId="1" applyFill="1" applyBorder="1" applyAlignment="1">
      <alignment horizontal="center"/>
    </xf>
    <xf numFmtId="10" fontId="0" fillId="14" borderId="10" xfId="0" applyNumberFormat="1" applyFill="1" applyBorder="1"/>
    <xf numFmtId="10" fontId="1" fillId="14" borderId="10" xfId="0" applyNumberFormat="1" applyFont="1" applyFill="1" applyBorder="1"/>
    <xf numFmtId="10" fontId="1" fillId="14" borderId="10" xfId="1" applyNumberFormat="1" applyFill="1" applyBorder="1" applyAlignment="1">
      <alignment horizontal="center"/>
    </xf>
    <xf numFmtId="0" fontId="2" fillId="14" borderId="10" xfId="0" applyFont="1" applyFill="1" applyBorder="1" applyAlignment="1">
      <alignment horizontal="center" vertical="center"/>
    </xf>
    <xf numFmtId="10" fontId="18" fillId="14" borderId="10" xfId="0" applyNumberFormat="1" applyFont="1" applyFill="1" applyBorder="1" applyAlignment="1">
      <alignment vertical="center"/>
    </xf>
    <xf numFmtId="10" fontId="33" fillId="14" borderId="10" xfId="1" applyNumberFormat="1" applyFont="1" applyFill="1" applyBorder="1"/>
    <xf numFmtId="10" fontId="34" fillId="14" borderId="10" xfId="1" applyNumberFormat="1" applyFont="1" applyFill="1" applyBorder="1"/>
    <xf numFmtId="10" fontId="26" fillId="14" borderId="10" xfId="1" applyNumberFormat="1" applyFont="1" applyFill="1" applyBorder="1"/>
    <xf numFmtId="10" fontId="25" fillId="14" borderId="10" xfId="1" applyNumberFormat="1" applyFont="1" applyFill="1" applyBorder="1"/>
    <xf numFmtId="0" fontId="0" fillId="14" borderId="10" xfId="0" applyFill="1" applyBorder="1" applyAlignment="1">
      <alignment horizontal="center" vertical="center"/>
    </xf>
    <xf numFmtId="9" fontId="1" fillId="14" borderId="10" xfId="1" applyFill="1" applyBorder="1" applyAlignment="1">
      <alignment horizontal="center" vertical="center"/>
    </xf>
    <xf numFmtId="168" fontId="1" fillId="14" borderId="10" xfId="1" applyNumberFormat="1" applyFill="1" applyBorder="1" applyAlignment="1">
      <alignment horizontal="center" vertical="center"/>
    </xf>
    <xf numFmtId="10" fontId="1" fillId="14" borderId="10" xfId="1" applyNumberFormat="1" applyFill="1" applyBorder="1" applyAlignment="1">
      <alignment horizontal="center" vertical="center"/>
    </xf>
    <xf numFmtId="0" fontId="2" fillId="14" borderId="10" xfId="0" applyFont="1" applyFill="1" applyBorder="1"/>
    <xf numFmtId="10" fontId="2" fillId="14" borderId="10" xfId="0" applyNumberFormat="1" applyFont="1" applyFill="1" applyBorder="1" applyAlignment="1">
      <alignment horizontal="center"/>
    </xf>
  </cellXfs>
  <cellStyles count="4">
    <cellStyle name="Millares [0]" xfId="3" builtinId="6"/>
    <cellStyle name="Moneda" xfId="2" builtinId="4"/>
    <cellStyle name="Normal" xfId="0" builtinId="0"/>
    <cellStyle name="Porcentaje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FF"/>
      <color rgb="FF99FFCC"/>
      <color rgb="FFF6F2A2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E383"/>
  <sheetViews>
    <sheetView topLeftCell="A13" workbookViewId="0"/>
  </sheetViews>
  <sheetFormatPr baseColWidth="10" defaultRowHeight="14.5" x14ac:dyDescent="0.35"/>
  <cols>
    <col min="2" max="2" width="21.453125" bestFit="1" customWidth="1"/>
    <col min="3" max="3" width="52.453125" customWidth="1"/>
    <col min="4" max="4" width="16.81640625" bestFit="1" customWidth="1"/>
    <col min="20" max="20" width="64" bestFit="1" customWidth="1"/>
  </cols>
  <sheetData>
    <row r="1" spans="2:4" ht="15" hidden="1" thickBot="1" x14ac:dyDescent="0.4"/>
    <row r="2" spans="2:4" ht="29" hidden="1" thickBot="1" x14ac:dyDescent="0.7">
      <c r="B2" s="122" t="s">
        <v>152</v>
      </c>
      <c r="C2" s="123"/>
      <c r="D2" s="124"/>
    </row>
    <row r="3" spans="2:4" ht="57.5" hidden="1" thickBot="1" x14ac:dyDescent="0.7">
      <c r="B3" s="6" t="s">
        <v>147</v>
      </c>
      <c r="C3" s="12">
        <v>26</v>
      </c>
      <c r="D3" s="125" t="e">
        <f ca="1">VLOOKUP(C3,'Tabla márgenes'!$C$2:$E$1128,3,0)*SQRT(DAYS360(C4,C5)/30)</f>
        <v>#N/A</v>
      </c>
    </row>
    <row r="4" spans="2:4" ht="15" hidden="1" customHeight="1" x14ac:dyDescent="0.35">
      <c r="B4" s="7" t="s">
        <v>149</v>
      </c>
      <c r="C4" s="9">
        <f ca="1">TODAY()</f>
        <v>46237</v>
      </c>
      <c r="D4" s="126"/>
    </row>
    <row r="5" spans="2:4" ht="15.75" hidden="1" customHeight="1" thickBot="1" x14ac:dyDescent="0.4">
      <c r="B5" s="2" t="s">
        <v>150</v>
      </c>
      <c r="C5" s="10">
        <f ca="1">C4+30</f>
        <v>46267</v>
      </c>
      <c r="D5" s="126"/>
    </row>
    <row r="6" spans="2:4" ht="19.5" hidden="1" customHeight="1" thickBot="1" x14ac:dyDescent="0.5">
      <c r="B6" s="1" t="s">
        <v>153</v>
      </c>
      <c r="C6" s="8" t="e">
        <f>VLOOKUP(C3,'Tabla márgenes'!$A$2:$B$1123,2,0)</f>
        <v>#N/A</v>
      </c>
      <c r="D6" s="126"/>
    </row>
    <row r="7" spans="2:4" ht="15" hidden="1" thickBot="1" x14ac:dyDescent="0.4">
      <c r="B7" s="1" t="s">
        <v>154</v>
      </c>
      <c r="C7" s="11">
        <f ca="1">C5-C4</f>
        <v>30</v>
      </c>
      <c r="D7" s="127"/>
    </row>
    <row r="8" spans="2:4" hidden="1" x14ac:dyDescent="0.35"/>
    <row r="9" spans="2:4" hidden="1" x14ac:dyDescent="0.35"/>
    <row r="10" spans="2:4" s="5" customFormat="1" hidden="1" x14ac:dyDescent="0.35"/>
    <row r="11" spans="2:4" hidden="1" x14ac:dyDescent="0.35"/>
    <row r="12" spans="2:4" hidden="1" x14ac:dyDescent="0.35"/>
    <row r="14" spans="2:4" ht="15" thickBot="1" x14ac:dyDescent="0.4"/>
    <row r="15" spans="2:4" ht="29" thickBot="1" x14ac:dyDescent="0.7">
      <c r="B15" s="119" t="s">
        <v>151</v>
      </c>
      <c r="C15" s="120"/>
      <c r="D15" s="121"/>
    </row>
    <row r="16" spans="2:4" ht="52.5" thickBot="1" x14ac:dyDescent="0.65">
      <c r="B16" s="14" t="s">
        <v>148</v>
      </c>
      <c r="C16" s="15" t="s">
        <v>254</v>
      </c>
      <c r="D16" s="128">
        <f>IF(ISERROR(VLOOKUP(C16,$B$26:$B$31,1,0)),VLOOKUP(C16,'Tabla márgenes'!$B$2:$E$1128,4,0),VLOOKUP(C16,'Tabla márgenes'!$B$2:$E$1128,4,0)*VLOOKUP(C16,$B$26:$C$31,2,0))*SQRT(DAYS360(C17,C18)/30)</f>
        <v>5.6441290013272754E-3</v>
      </c>
    </row>
    <row r="17" spans="2:5" ht="15" customHeight="1" thickBot="1" x14ac:dyDescent="0.4">
      <c r="B17" s="16" t="s">
        <v>149</v>
      </c>
      <c r="C17" s="17">
        <v>41289</v>
      </c>
      <c r="D17" s="129"/>
    </row>
    <row r="18" spans="2:5" ht="15.75" customHeight="1" thickBot="1" x14ac:dyDescent="0.4">
      <c r="B18" s="18" t="s">
        <v>150</v>
      </c>
      <c r="C18" s="17">
        <v>41320</v>
      </c>
      <c r="D18" s="129"/>
    </row>
    <row r="19" spans="2:5" ht="19.5" customHeight="1" thickBot="1" x14ac:dyDescent="0.5">
      <c r="B19" s="1" t="s">
        <v>143</v>
      </c>
      <c r="C19" s="8">
        <v>129</v>
      </c>
      <c r="D19" s="129"/>
    </row>
    <row r="20" spans="2:5" ht="15" thickBot="1" x14ac:dyDescent="0.4">
      <c r="B20" s="4" t="s">
        <v>154</v>
      </c>
      <c r="C20" s="11">
        <f>DAYS360(C17,C18)</f>
        <v>30</v>
      </c>
      <c r="D20" s="130"/>
    </row>
    <row r="21" spans="2:5" ht="21" x14ac:dyDescent="0.35">
      <c r="C21" s="26"/>
      <c r="D21" s="59"/>
      <c r="E21" s="60"/>
    </row>
    <row r="22" spans="2:5" ht="21" x14ac:dyDescent="0.35">
      <c r="C22" s="26"/>
      <c r="D22" s="27"/>
    </row>
    <row r="23" spans="2:5" ht="15" thickBot="1" x14ac:dyDescent="0.4"/>
    <row r="24" spans="2:5" ht="15" thickBot="1" x14ac:dyDescent="0.4">
      <c r="B24" s="131" t="s">
        <v>253</v>
      </c>
      <c r="C24" s="132"/>
    </row>
    <row r="25" spans="2:5" ht="15" thickBot="1" x14ac:dyDescent="0.4">
      <c r="B25" s="21" t="s">
        <v>142</v>
      </c>
      <c r="C25" s="30" t="s">
        <v>267</v>
      </c>
      <c r="D25" s="25"/>
    </row>
    <row r="26" spans="2:5" x14ac:dyDescent="0.35">
      <c r="B26" s="13" t="s">
        <v>254</v>
      </c>
      <c r="C26" s="22">
        <v>0.26572379128080303</v>
      </c>
      <c r="D26" s="25"/>
    </row>
    <row r="27" spans="2:5" x14ac:dyDescent="0.35">
      <c r="B27" s="13" t="s">
        <v>255</v>
      </c>
      <c r="C27" s="22">
        <v>0.26572379128080303</v>
      </c>
      <c r="D27" s="25"/>
    </row>
    <row r="28" spans="2:5" x14ac:dyDescent="0.35">
      <c r="B28" s="13" t="s">
        <v>256</v>
      </c>
      <c r="C28" s="22">
        <v>0.26572379128080303</v>
      </c>
      <c r="D28" s="25"/>
    </row>
    <row r="29" spans="2:5" x14ac:dyDescent="0.35">
      <c r="B29" s="13" t="s">
        <v>258</v>
      </c>
      <c r="C29" s="28">
        <v>0.23528716835894026</v>
      </c>
      <c r="D29" s="25"/>
    </row>
    <row r="30" spans="2:5" x14ac:dyDescent="0.35">
      <c r="B30" s="13" t="s">
        <v>259</v>
      </c>
      <c r="C30" s="28">
        <v>0.23528716835894026</v>
      </c>
      <c r="D30" s="25"/>
    </row>
    <row r="31" spans="2:5" ht="15" thickBot="1" x14ac:dyDescent="0.4">
      <c r="B31" s="29" t="s">
        <v>260</v>
      </c>
      <c r="C31" s="28">
        <v>0.23528716835894026</v>
      </c>
      <c r="D31" s="25"/>
    </row>
    <row r="94" ht="15.75" customHeight="1" x14ac:dyDescent="0.35"/>
    <row r="96" ht="24.75" customHeight="1" x14ac:dyDescent="0.35"/>
    <row r="98" spans="2:3" x14ac:dyDescent="0.35">
      <c r="B98" s="23">
        <v>10</v>
      </c>
      <c r="C98" s="38" t="s">
        <v>156</v>
      </c>
    </row>
    <row r="99" spans="2:3" x14ac:dyDescent="0.35">
      <c r="B99" s="23">
        <v>11</v>
      </c>
      <c r="C99" s="38" t="s">
        <v>141</v>
      </c>
    </row>
    <row r="100" spans="2:3" x14ac:dyDescent="0.35">
      <c r="B100" s="23">
        <v>13</v>
      </c>
      <c r="C100" s="38" t="s">
        <v>140</v>
      </c>
    </row>
    <row r="101" spans="2:3" x14ac:dyDescent="0.35">
      <c r="B101" s="23">
        <v>14</v>
      </c>
      <c r="C101" s="38" t="s">
        <v>157</v>
      </c>
    </row>
    <row r="102" spans="2:3" x14ac:dyDescent="0.35">
      <c r="B102" s="23">
        <v>15</v>
      </c>
      <c r="C102" s="38" t="s">
        <v>139</v>
      </c>
    </row>
    <row r="103" spans="2:3" x14ac:dyDescent="0.35">
      <c r="B103" s="23">
        <v>17</v>
      </c>
      <c r="C103" s="38" t="s">
        <v>158</v>
      </c>
    </row>
    <row r="104" spans="2:3" x14ac:dyDescent="0.35">
      <c r="B104" s="23">
        <v>20</v>
      </c>
      <c r="C104" s="38" t="s">
        <v>159</v>
      </c>
    </row>
    <row r="105" spans="2:3" x14ac:dyDescent="0.35">
      <c r="B105" s="23">
        <v>21</v>
      </c>
      <c r="C105" s="38" t="s">
        <v>281</v>
      </c>
    </row>
    <row r="106" spans="2:3" x14ac:dyDescent="0.35">
      <c r="B106" s="23">
        <v>22</v>
      </c>
      <c r="C106" s="38" t="s">
        <v>138</v>
      </c>
    </row>
    <row r="107" spans="2:3" x14ac:dyDescent="0.35">
      <c r="B107" s="23">
        <v>24</v>
      </c>
      <c r="C107" s="38" t="s">
        <v>160</v>
      </c>
    </row>
    <row r="108" spans="2:3" x14ac:dyDescent="0.35">
      <c r="B108" s="23">
        <v>26</v>
      </c>
      <c r="C108" s="38" t="s">
        <v>161</v>
      </c>
    </row>
    <row r="109" spans="2:3" x14ac:dyDescent="0.35">
      <c r="B109" s="23">
        <v>27</v>
      </c>
      <c r="C109" s="38" t="s">
        <v>162</v>
      </c>
    </row>
    <row r="110" spans="2:3" x14ac:dyDescent="0.35">
      <c r="B110" s="23">
        <v>28</v>
      </c>
      <c r="C110" s="38" t="s">
        <v>137</v>
      </c>
    </row>
    <row r="111" spans="2:3" x14ac:dyDescent="0.35">
      <c r="B111" s="23">
        <v>29</v>
      </c>
      <c r="C111" s="38" t="s">
        <v>272</v>
      </c>
    </row>
    <row r="112" spans="2:3" x14ac:dyDescent="0.35">
      <c r="B112" s="23">
        <v>31</v>
      </c>
      <c r="C112" s="38" t="s">
        <v>136</v>
      </c>
    </row>
    <row r="113" spans="2:3" x14ac:dyDescent="0.35">
      <c r="B113" s="23">
        <v>33</v>
      </c>
      <c r="C113" s="38" t="s">
        <v>135</v>
      </c>
    </row>
    <row r="114" spans="2:3" x14ac:dyDescent="0.35">
      <c r="B114" s="23">
        <v>36</v>
      </c>
      <c r="C114" s="38" t="s">
        <v>163</v>
      </c>
    </row>
    <row r="115" spans="2:3" x14ac:dyDescent="0.35">
      <c r="B115" s="20">
        <v>40</v>
      </c>
      <c r="C115" s="38" t="s">
        <v>134</v>
      </c>
    </row>
    <row r="116" spans="2:3" x14ac:dyDescent="0.35">
      <c r="B116" s="23">
        <v>41</v>
      </c>
      <c r="C116" s="38" t="s">
        <v>164</v>
      </c>
    </row>
    <row r="117" spans="2:3" x14ac:dyDescent="0.35">
      <c r="B117" s="23">
        <v>42</v>
      </c>
      <c r="C117" s="38" t="s">
        <v>165</v>
      </c>
    </row>
    <row r="118" spans="2:3" x14ac:dyDescent="0.35">
      <c r="B118" s="23">
        <v>43</v>
      </c>
      <c r="C118" s="38" t="s">
        <v>166</v>
      </c>
    </row>
    <row r="119" spans="2:3" x14ac:dyDescent="0.35">
      <c r="B119" s="23">
        <v>44</v>
      </c>
      <c r="C119" s="38" t="s">
        <v>167</v>
      </c>
    </row>
    <row r="120" spans="2:3" x14ac:dyDescent="0.35">
      <c r="B120" s="23">
        <v>46</v>
      </c>
      <c r="C120" s="38" t="s">
        <v>133</v>
      </c>
    </row>
    <row r="121" spans="2:3" x14ac:dyDescent="0.35">
      <c r="B121" s="20">
        <v>47</v>
      </c>
      <c r="C121" s="38" t="s">
        <v>168</v>
      </c>
    </row>
    <row r="122" spans="2:3" x14ac:dyDescent="0.35">
      <c r="B122" s="23">
        <v>48</v>
      </c>
      <c r="C122" s="38" t="s">
        <v>169</v>
      </c>
    </row>
    <row r="123" spans="2:3" x14ac:dyDescent="0.35">
      <c r="B123" s="23">
        <v>49</v>
      </c>
      <c r="C123" s="38" t="s">
        <v>170</v>
      </c>
    </row>
    <row r="124" spans="2:3" x14ac:dyDescent="0.35">
      <c r="B124" s="23">
        <v>50</v>
      </c>
      <c r="C124" s="38" t="s">
        <v>132</v>
      </c>
    </row>
    <row r="125" spans="2:3" x14ac:dyDescent="0.35">
      <c r="B125" s="23">
        <v>51</v>
      </c>
      <c r="C125" s="38" t="s">
        <v>131</v>
      </c>
    </row>
    <row r="126" spans="2:3" x14ac:dyDescent="0.35">
      <c r="B126" s="23">
        <v>52</v>
      </c>
      <c r="C126" s="38" t="s">
        <v>171</v>
      </c>
    </row>
    <row r="127" spans="2:3" x14ac:dyDescent="0.35">
      <c r="B127" s="23">
        <v>53</v>
      </c>
      <c r="C127" s="38" t="s">
        <v>172</v>
      </c>
    </row>
    <row r="128" spans="2:3" x14ac:dyDescent="0.35">
      <c r="B128" s="23">
        <v>54</v>
      </c>
      <c r="C128" s="38" t="s">
        <v>173</v>
      </c>
    </row>
    <row r="129" spans="2:3" x14ac:dyDescent="0.35">
      <c r="B129" s="23">
        <v>55</v>
      </c>
      <c r="C129" s="38" t="s">
        <v>174</v>
      </c>
    </row>
    <row r="130" spans="2:3" x14ac:dyDescent="0.35">
      <c r="B130" s="23">
        <v>56</v>
      </c>
      <c r="C130" s="38" t="s">
        <v>175</v>
      </c>
    </row>
    <row r="131" spans="2:3" x14ac:dyDescent="0.35">
      <c r="B131" s="23">
        <v>57</v>
      </c>
      <c r="C131" s="38" t="s">
        <v>176</v>
      </c>
    </row>
    <row r="132" spans="2:3" x14ac:dyDescent="0.35">
      <c r="B132" s="23">
        <v>58</v>
      </c>
      <c r="C132" s="38" t="s">
        <v>130</v>
      </c>
    </row>
    <row r="133" spans="2:3" x14ac:dyDescent="0.35">
      <c r="B133" s="23">
        <v>61</v>
      </c>
      <c r="C133" s="38" t="s">
        <v>129</v>
      </c>
    </row>
    <row r="134" spans="2:3" x14ac:dyDescent="0.35">
      <c r="B134" s="23">
        <v>62</v>
      </c>
      <c r="C134" s="39" t="s">
        <v>284</v>
      </c>
    </row>
    <row r="135" spans="2:3" x14ac:dyDescent="0.35">
      <c r="B135" s="23">
        <v>67</v>
      </c>
      <c r="C135" s="38" t="s">
        <v>177</v>
      </c>
    </row>
    <row r="136" spans="2:3" x14ac:dyDescent="0.35">
      <c r="B136" s="23">
        <v>68</v>
      </c>
      <c r="C136" s="38" t="s">
        <v>128</v>
      </c>
    </row>
    <row r="137" spans="2:3" x14ac:dyDescent="0.35">
      <c r="B137" s="23">
        <v>70</v>
      </c>
      <c r="C137" s="38" t="s">
        <v>127</v>
      </c>
    </row>
    <row r="138" spans="2:3" x14ac:dyDescent="0.35">
      <c r="B138" s="23">
        <v>71</v>
      </c>
      <c r="C138" s="38" t="s">
        <v>126</v>
      </c>
    </row>
    <row r="139" spans="2:3" x14ac:dyDescent="0.35">
      <c r="B139" s="23">
        <v>72</v>
      </c>
      <c r="C139" s="38" t="s">
        <v>178</v>
      </c>
    </row>
    <row r="140" spans="2:3" x14ac:dyDescent="0.35">
      <c r="B140" s="23">
        <v>73</v>
      </c>
      <c r="C140" s="38" t="s">
        <v>125</v>
      </c>
    </row>
    <row r="141" spans="2:3" x14ac:dyDescent="0.35">
      <c r="B141" s="23">
        <v>77</v>
      </c>
      <c r="C141" s="38" t="s">
        <v>179</v>
      </c>
    </row>
    <row r="142" spans="2:3" x14ac:dyDescent="0.35">
      <c r="B142" s="23">
        <v>79</v>
      </c>
      <c r="C142" s="38" t="s">
        <v>180</v>
      </c>
    </row>
    <row r="143" spans="2:3" x14ac:dyDescent="0.35">
      <c r="B143" s="23">
        <v>82</v>
      </c>
      <c r="C143" s="38" t="s">
        <v>124</v>
      </c>
    </row>
    <row r="144" spans="2:3" x14ac:dyDescent="0.35">
      <c r="B144" s="23">
        <v>84</v>
      </c>
      <c r="C144" s="38" t="s">
        <v>123</v>
      </c>
    </row>
    <row r="145" spans="2:3" x14ac:dyDescent="0.35">
      <c r="B145" s="23">
        <v>88</v>
      </c>
      <c r="C145" s="38" t="s">
        <v>279</v>
      </c>
    </row>
    <row r="146" spans="2:3" x14ac:dyDescent="0.35">
      <c r="B146" s="23">
        <v>89</v>
      </c>
      <c r="C146" s="38" t="s">
        <v>122</v>
      </c>
    </row>
    <row r="147" spans="2:3" x14ac:dyDescent="0.35">
      <c r="B147" s="23">
        <v>109</v>
      </c>
      <c r="C147" s="38" t="s">
        <v>181</v>
      </c>
    </row>
    <row r="148" spans="2:3" x14ac:dyDescent="0.35">
      <c r="B148" s="23">
        <v>127</v>
      </c>
      <c r="C148" s="38" t="s">
        <v>273</v>
      </c>
    </row>
    <row r="149" spans="2:3" x14ac:dyDescent="0.35">
      <c r="B149" s="23">
        <v>128</v>
      </c>
      <c r="C149" s="38" t="s">
        <v>182</v>
      </c>
    </row>
    <row r="150" spans="2:3" x14ac:dyDescent="0.35">
      <c r="B150" s="23">
        <v>129</v>
      </c>
      <c r="C150" s="38" t="s">
        <v>183</v>
      </c>
    </row>
    <row r="151" spans="2:3" x14ac:dyDescent="0.35">
      <c r="B151" s="23">
        <v>132</v>
      </c>
      <c r="C151" s="38" t="s">
        <v>184</v>
      </c>
    </row>
    <row r="152" spans="2:3" x14ac:dyDescent="0.35">
      <c r="B152" s="23">
        <v>142</v>
      </c>
      <c r="C152" s="38" t="s">
        <v>121</v>
      </c>
    </row>
    <row r="153" spans="2:3" x14ac:dyDescent="0.35">
      <c r="B153" s="23">
        <v>146</v>
      </c>
      <c r="C153" s="38" t="s">
        <v>185</v>
      </c>
    </row>
    <row r="154" spans="2:3" x14ac:dyDescent="0.35">
      <c r="B154" s="23">
        <v>148</v>
      </c>
      <c r="C154" s="38" t="s">
        <v>186</v>
      </c>
    </row>
    <row r="155" spans="2:3" x14ac:dyDescent="0.35">
      <c r="B155" s="23">
        <v>157</v>
      </c>
      <c r="C155" s="38" t="s">
        <v>245</v>
      </c>
    </row>
    <row r="156" spans="2:3" x14ac:dyDescent="0.35">
      <c r="B156" s="23">
        <v>166</v>
      </c>
      <c r="C156" s="38" t="s">
        <v>187</v>
      </c>
    </row>
    <row r="157" spans="2:3" x14ac:dyDescent="0.35">
      <c r="B157" s="23">
        <v>167</v>
      </c>
      <c r="C157" s="38" t="s">
        <v>120</v>
      </c>
    </row>
    <row r="158" spans="2:3" x14ac:dyDescent="0.35">
      <c r="B158" s="23">
        <v>170</v>
      </c>
      <c r="C158" s="38" t="s">
        <v>188</v>
      </c>
    </row>
    <row r="159" spans="2:3" x14ac:dyDescent="0.35">
      <c r="B159" s="23">
        <v>172</v>
      </c>
      <c r="C159" s="38" t="s">
        <v>119</v>
      </c>
    </row>
    <row r="160" spans="2:3" x14ac:dyDescent="0.35">
      <c r="B160" s="23">
        <v>173</v>
      </c>
      <c r="C160" s="38" t="s">
        <v>118</v>
      </c>
    </row>
    <row r="161" spans="2:3" x14ac:dyDescent="0.35">
      <c r="B161" s="23">
        <v>174</v>
      </c>
      <c r="C161" s="38" t="s">
        <v>117</v>
      </c>
    </row>
    <row r="162" spans="2:3" x14ac:dyDescent="0.35">
      <c r="B162" s="23">
        <v>175</v>
      </c>
      <c r="C162" s="38" t="s">
        <v>116</v>
      </c>
    </row>
    <row r="163" spans="2:3" x14ac:dyDescent="0.35">
      <c r="B163" s="23">
        <v>176</v>
      </c>
      <c r="C163" s="38" t="s">
        <v>115</v>
      </c>
    </row>
    <row r="164" spans="2:3" x14ac:dyDescent="0.35">
      <c r="B164" s="23">
        <v>177</v>
      </c>
      <c r="C164" s="38" t="s">
        <v>114</v>
      </c>
    </row>
    <row r="165" spans="2:3" x14ac:dyDescent="0.35">
      <c r="B165" s="23">
        <v>178</v>
      </c>
      <c r="C165" s="38" t="s">
        <v>113</v>
      </c>
    </row>
    <row r="166" spans="2:3" x14ac:dyDescent="0.35">
      <c r="B166" s="23">
        <v>179</v>
      </c>
      <c r="C166" s="38" t="s">
        <v>112</v>
      </c>
    </row>
    <row r="167" spans="2:3" x14ac:dyDescent="0.35">
      <c r="B167" s="23">
        <v>180</v>
      </c>
      <c r="C167" s="38" t="s">
        <v>111</v>
      </c>
    </row>
    <row r="168" spans="2:3" x14ac:dyDescent="0.35">
      <c r="B168" s="23">
        <v>184</v>
      </c>
      <c r="C168" s="38" t="s">
        <v>110</v>
      </c>
    </row>
    <row r="169" spans="2:3" x14ac:dyDescent="0.35">
      <c r="B169" s="23">
        <v>185</v>
      </c>
      <c r="C169" s="38" t="s">
        <v>109</v>
      </c>
    </row>
    <row r="170" spans="2:3" x14ac:dyDescent="0.35">
      <c r="B170" s="23">
        <v>186</v>
      </c>
      <c r="C170" s="38" t="s">
        <v>274</v>
      </c>
    </row>
    <row r="171" spans="2:3" x14ac:dyDescent="0.35">
      <c r="B171" s="23">
        <v>188</v>
      </c>
      <c r="C171" s="38" t="s">
        <v>288</v>
      </c>
    </row>
    <row r="172" spans="2:3" x14ac:dyDescent="0.35">
      <c r="B172" s="23">
        <v>189</v>
      </c>
      <c r="C172" s="38" t="s">
        <v>108</v>
      </c>
    </row>
    <row r="173" spans="2:3" x14ac:dyDescent="0.35">
      <c r="B173" s="23">
        <v>190</v>
      </c>
      <c r="C173" s="38" t="s">
        <v>312</v>
      </c>
    </row>
    <row r="174" spans="2:3" x14ac:dyDescent="0.35">
      <c r="B174" s="23">
        <v>191</v>
      </c>
      <c r="C174" s="38" t="s">
        <v>189</v>
      </c>
    </row>
    <row r="175" spans="2:3" x14ac:dyDescent="0.35">
      <c r="B175" s="23">
        <v>192</v>
      </c>
      <c r="C175" s="38" t="s">
        <v>289</v>
      </c>
    </row>
    <row r="176" spans="2:3" x14ac:dyDescent="0.35">
      <c r="B176" s="23">
        <v>193</v>
      </c>
      <c r="C176" s="38" t="s">
        <v>290</v>
      </c>
    </row>
    <row r="177" spans="2:3" x14ac:dyDescent="0.35">
      <c r="B177" s="23">
        <v>195</v>
      </c>
      <c r="C177" s="38" t="s">
        <v>291</v>
      </c>
    </row>
    <row r="178" spans="2:3" x14ac:dyDescent="0.35">
      <c r="B178" s="23">
        <v>196</v>
      </c>
      <c r="C178" s="38" t="s">
        <v>107</v>
      </c>
    </row>
    <row r="179" spans="2:3" x14ac:dyDescent="0.35">
      <c r="B179" s="23">
        <v>198</v>
      </c>
      <c r="C179" s="38" t="s">
        <v>190</v>
      </c>
    </row>
    <row r="180" spans="2:3" ht="29" x14ac:dyDescent="0.35">
      <c r="B180" s="23">
        <v>199</v>
      </c>
      <c r="C180" s="38" t="s">
        <v>191</v>
      </c>
    </row>
    <row r="181" spans="2:3" ht="29" x14ac:dyDescent="0.35">
      <c r="B181" s="23">
        <v>207</v>
      </c>
      <c r="C181" s="38" t="s">
        <v>106</v>
      </c>
    </row>
    <row r="182" spans="2:3" x14ac:dyDescent="0.35">
      <c r="B182" s="23">
        <v>209</v>
      </c>
      <c r="C182" s="38" t="s">
        <v>105</v>
      </c>
    </row>
    <row r="183" spans="2:3" x14ac:dyDescent="0.35">
      <c r="B183" s="23">
        <v>211</v>
      </c>
      <c r="C183" s="38" t="s">
        <v>104</v>
      </c>
    </row>
    <row r="184" spans="2:3" x14ac:dyDescent="0.35">
      <c r="B184" s="23">
        <v>215</v>
      </c>
      <c r="C184" s="38" t="s">
        <v>268</v>
      </c>
    </row>
    <row r="185" spans="2:3" x14ac:dyDescent="0.35">
      <c r="B185" s="23">
        <v>217</v>
      </c>
      <c r="C185" s="38" t="s">
        <v>192</v>
      </c>
    </row>
    <row r="186" spans="2:3" x14ac:dyDescent="0.35">
      <c r="B186" s="23">
        <v>223</v>
      </c>
      <c r="C186" s="38" t="s">
        <v>271</v>
      </c>
    </row>
    <row r="187" spans="2:3" x14ac:dyDescent="0.35">
      <c r="B187" s="23">
        <v>224</v>
      </c>
      <c r="C187" s="38" t="s">
        <v>275</v>
      </c>
    </row>
    <row r="188" spans="2:3" x14ac:dyDescent="0.35">
      <c r="B188" s="23">
        <v>227</v>
      </c>
      <c r="C188" s="38" t="s">
        <v>103</v>
      </c>
    </row>
    <row r="189" spans="2:3" x14ac:dyDescent="0.35">
      <c r="B189" s="23">
        <v>228</v>
      </c>
      <c r="C189" s="38" t="s">
        <v>102</v>
      </c>
    </row>
    <row r="190" spans="2:3" x14ac:dyDescent="0.35">
      <c r="B190" s="23">
        <v>232</v>
      </c>
      <c r="C190" s="38" t="s">
        <v>101</v>
      </c>
    </row>
    <row r="191" spans="2:3" x14ac:dyDescent="0.35">
      <c r="B191" s="23">
        <v>233</v>
      </c>
      <c r="C191" s="38" t="s">
        <v>100</v>
      </c>
    </row>
    <row r="192" spans="2:3" x14ac:dyDescent="0.35">
      <c r="B192" s="23">
        <v>242</v>
      </c>
      <c r="C192" s="38" t="s">
        <v>193</v>
      </c>
    </row>
    <row r="193" spans="2:3" x14ac:dyDescent="0.35">
      <c r="B193" s="23">
        <v>243</v>
      </c>
      <c r="C193" s="38" t="s">
        <v>282</v>
      </c>
    </row>
    <row r="194" spans="2:3" x14ac:dyDescent="0.35">
      <c r="B194" s="23">
        <v>244</v>
      </c>
      <c r="C194" s="38" t="s">
        <v>194</v>
      </c>
    </row>
    <row r="195" spans="2:3" x14ac:dyDescent="0.35">
      <c r="B195" s="23">
        <v>246</v>
      </c>
      <c r="C195" s="38" t="s">
        <v>276</v>
      </c>
    </row>
    <row r="196" spans="2:3" x14ac:dyDescent="0.35">
      <c r="B196" s="23">
        <v>248</v>
      </c>
      <c r="C196" s="38" t="s">
        <v>99</v>
      </c>
    </row>
    <row r="197" spans="2:3" x14ac:dyDescent="0.35">
      <c r="B197" s="23">
        <v>249</v>
      </c>
      <c r="C197" s="38" t="s">
        <v>98</v>
      </c>
    </row>
    <row r="198" spans="2:3" x14ac:dyDescent="0.35">
      <c r="B198" s="23">
        <v>250</v>
      </c>
      <c r="C198" s="38" t="s">
        <v>97</v>
      </c>
    </row>
    <row r="199" spans="2:3" x14ac:dyDescent="0.35">
      <c r="B199" s="23">
        <v>251</v>
      </c>
      <c r="C199" s="38" t="s">
        <v>195</v>
      </c>
    </row>
    <row r="200" spans="2:3" x14ac:dyDescent="0.35">
      <c r="B200" s="23">
        <v>252</v>
      </c>
      <c r="C200" s="38" t="s">
        <v>96</v>
      </c>
    </row>
    <row r="201" spans="2:3" x14ac:dyDescent="0.35">
      <c r="B201" s="23">
        <v>253</v>
      </c>
      <c r="C201" s="38" t="s">
        <v>95</v>
      </c>
    </row>
    <row r="202" spans="2:3" x14ac:dyDescent="0.35">
      <c r="B202" s="23">
        <v>254</v>
      </c>
      <c r="C202" s="38" t="s">
        <v>196</v>
      </c>
    </row>
    <row r="203" spans="2:3" x14ac:dyDescent="0.35">
      <c r="B203" s="23">
        <v>255</v>
      </c>
      <c r="C203" s="38" t="s">
        <v>254</v>
      </c>
    </row>
    <row r="204" spans="2:3" x14ac:dyDescent="0.35">
      <c r="B204" s="23">
        <v>256</v>
      </c>
      <c r="C204" s="38" t="s">
        <v>255</v>
      </c>
    </row>
    <row r="205" spans="2:3" x14ac:dyDescent="0.35">
      <c r="B205" s="23">
        <v>258</v>
      </c>
      <c r="C205" s="38" t="s">
        <v>256</v>
      </c>
    </row>
    <row r="206" spans="2:3" x14ac:dyDescent="0.35">
      <c r="B206" s="23">
        <v>260</v>
      </c>
      <c r="C206" s="38" t="s">
        <v>264</v>
      </c>
    </row>
    <row r="207" spans="2:3" x14ac:dyDescent="0.35">
      <c r="B207" s="23">
        <v>265</v>
      </c>
      <c r="C207" s="38" t="s">
        <v>257</v>
      </c>
    </row>
    <row r="208" spans="2:3" x14ac:dyDescent="0.35">
      <c r="B208" s="23">
        <v>273</v>
      </c>
      <c r="C208" s="38" t="s">
        <v>94</v>
      </c>
    </row>
    <row r="209" spans="2:3" x14ac:dyDescent="0.35">
      <c r="B209" s="23">
        <v>275</v>
      </c>
      <c r="C209" s="38" t="s">
        <v>270</v>
      </c>
    </row>
    <row r="210" spans="2:3" x14ac:dyDescent="0.35">
      <c r="B210" s="23">
        <v>276</v>
      </c>
      <c r="C210" s="38" t="s">
        <v>93</v>
      </c>
    </row>
    <row r="211" spans="2:3" x14ac:dyDescent="0.35">
      <c r="B211" s="23">
        <v>278</v>
      </c>
      <c r="C211" s="38" t="s">
        <v>92</v>
      </c>
    </row>
    <row r="212" spans="2:3" x14ac:dyDescent="0.35">
      <c r="B212" s="23">
        <v>279</v>
      </c>
      <c r="C212" s="38" t="s">
        <v>311</v>
      </c>
    </row>
    <row r="213" spans="2:3" x14ac:dyDescent="0.35">
      <c r="B213" s="20">
        <v>280</v>
      </c>
      <c r="C213" s="38" t="s">
        <v>197</v>
      </c>
    </row>
    <row r="214" spans="2:3" x14ac:dyDescent="0.35">
      <c r="B214" s="23">
        <v>282</v>
      </c>
      <c r="C214" s="38" t="s">
        <v>198</v>
      </c>
    </row>
    <row r="215" spans="2:3" x14ac:dyDescent="0.35">
      <c r="B215" s="23">
        <v>283</v>
      </c>
      <c r="C215" s="38" t="s">
        <v>250</v>
      </c>
    </row>
    <row r="216" spans="2:3" x14ac:dyDescent="0.35">
      <c r="B216" s="23">
        <v>285</v>
      </c>
      <c r="C216" s="38" t="s">
        <v>251</v>
      </c>
    </row>
    <row r="217" spans="2:3" x14ac:dyDescent="0.35">
      <c r="B217" s="23">
        <v>295</v>
      </c>
      <c r="C217" s="38" t="s">
        <v>91</v>
      </c>
    </row>
    <row r="218" spans="2:3" x14ac:dyDescent="0.35">
      <c r="B218" s="23">
        <v>296</v>
      </c>
      <c r="C218" s="38" t="s">
        <v>90</v>
      </c>
    </row>
    <row r="219" spans="2:3" x14ac:dyDescent="0.35">
      <c r="B219" s="20">
        <v>297</v>
      </c>
      <c r="C219" s="38" t="s">
        <v>199</v>
      </c>
    </row>
    <row r="220" spans="2:3" x14ac:dyDescent="0.35">
      <c r="B220" s="23">
        <v>300</v>
      </c>
      <c r="C220" s="38" t="s">
        <v>280</v>
      </c>
    </row>
    <row r="221" spans="2:3" x14ac:dyDescent="0.35">
      <c r="B221" s="23">
        <v>311</v>
      </c>
      <c r="C221" s="38" t="s">
        <v>89</v>
      </c>
    </row>
    <row r="222" spans="2:3" x14ac:dyDescent="0.35">
      <c r="B222" s="23">
        <v>334</v>
      </c>
      <c r="C222" s="38" t="s">
        <v>200</v>
      </c>
    </row>
    <row r="223" spans="2:3" x14ac:dyDescent="0.35">
      <c r="B223" s="23">
        <v>335</v>
      </c>
      <c r="C223" s="38" t="s">
        <v>201</v>
      </c>
    </row>
    <row r="224" spans="2:3" x14ac:dyDescent="0.35">
      <c r="B224" s="23">
        <v>336</v>
      </c>
      <c r="C224" s="38" t="s">
        <v>202</v>
      </c>
    </row>
    <row r="225" spans="2:3" x14ac:dyDescent="0.35">
      <c r="B225" s="23">
        <v>337</v>
      </c>
      <c r="C225" s="38" t="s">
        <v>88</v>
      </c>
    </row>
    <row r="226" spans="2:3" x14ac:dyDescent="0.35">
      <c r="B226" s="23">
        <v>341</v>
      </c>
      <c r="C226" s="38" t="s">
        <v>87</v>
      </c>
    </row>
    <row r="227" spans="2:3" x14ac:dyDescent="0.35">
      <c r="B227" s="23">
        <v>345</v>
      </c>
      <c r="C227" s="38" t="s">
        <v>86</v>
      </c>
    </row>
    <row r="228" spans="2:3" x14ac:dyDescent="0.35">
      <c r="B228" s="23">
        <v>351</v>
      </c>
      <c r="C228" s="38" t="s">
        <v>85</v>
      </c>
    </row>
    <row r="229" spans="2:3" x14ac:dyDescent="0.35">
      <c r="B229" s="23">
        <v>352</v>
      </c>
      <c r="C229" s="38" t="s">
        <v>84</v>
      </c>
    </row>
    <row r="230" spans="2:3" x14ac:dyDescent="0.35">
      <c r="B230" s="23">
        <v>353</v>
      </c>
      <c r="C230" s="38" t="s">
        <v>203</v>
      </c>
    </row>
    <row r="231" spans="2:3" x14ac:dyDescent="0.35">
      <c r="B231" s="23">
        <v>355</v>
      </c>
      <c r="C231" s="38" t="s">
        <v>204</v>
      </c>
    </row>
    <row r="232" spans="2:3" x14ac:dyDescent="0.35">
      <c r="B232" s="23">
        <v>358</v>
      </c>
      <c r="C232" s="38" t="s">
        <v>83</v>
      </c>
    </row>
    <row r="233" spans="2:3" x14ac:dyDescent="0.35">
      <c r="B233" s="23">
        <v>359</v>
      </c>
      <c r="C233" s="38" t="s">
        <v>82</v>
      </c>
    </row>
    <row r="234" spans="2:3" x14ac:dyDescent="0.35">
      <c r="B234" s="23">
        <v>361</v>
      </c>
      <c r="C234" s="38" t="s">
        <v>258</v>
      </c>
    </row>
    <row r="235" spans="2:3" x14ac:dyDescent="0.35">
      <c r="B235" s="20">
        <v>364</v>
      </c>
      <c r="C235" s="38" t="s">
        <v>259</v>
      </c>
    </row>
    <row r="236" spans="2:3" x14ac:dyDescent="0.35">
      <c r="B236" s="23">
        <v>389</v>
      </c>
      <c r="C236" s="38" t="s">
        <v>81</v>
      </c>
    </row>
    <row r="237" spans="2:3" x14ac:dyDescent="0.35">
      <c r="B237" s="23">
        <v>390</v>
      </c>
      <c r="C237" s="38" t="s">
        <v>80</v>
      </c>
    </row>
    <row r="238" spans="2:3" x14ac:dyDescent="0.35">
      <c r="B238" s="23">
        <v>394</v>
      </c>
      <c r="C238" s="38" t="s">
        <v>252</v>
      </c>
    </row>
    <row r="239" spans="2:3" x14ac:dyDescent="0.35">
      <c r="B239" s="20">
        <v>396</v>
      </c>
      <c r="C239" s="38" t="s">
        <v>205</v>
      </c>
    </row>
    <row r="240" spans="2:3" x14ac:dyDescent="0.35">
      <c r="B240" s="23">
        <v>402</v>
      </c>
      <c r="C240" s="38" t="s">
        <v>206</v>
      </c>
    </row>
    <row r="241" spans="2:3" x14ac:dyDescent="0.35">
      <c r="B241" s="23">
        <v>410</v>
      </c>
      <c r="C241" s="38" t="s">
        <v>79</v>
      </c>
    </row>
    <row r="242" spans="2:3" x14ac:dyDescent="0.35">
      <c r="B242" s="23">
        <v>411</v>
      </c>
      <c r="C242" s="38" t="s">
        <v>292</v>
      </c>
    </row>
    <row r="243" spans="2:3" x14ac:dyDescent="0.35">
      <c r="B243" s="23">
        <v>412</v>
      </c>
      <c r="C243" s="38" t="s">
        <v>207</v>
      </c>
    </row>
    <row r="244" spans="2:3" x14ac:dyDescent="0.35">
      <c r="B244" s="23">
        <v>413</v>
      </c>
      <c r="C244" s="38" t="s">
        <v>208</v>
      </c>
    </row>
    <row r="245" spans="2:3" x14ac:dyDescent="0.35">
      <c r="B245" s="23">
        <v>414</v>
      </c>
      <c r="C245" s="38" t="s">
        <v>78</v>
      </c>
    </row>
    <row r="246" spans="2:3" x14ac:dyDescent="0.35">
      <c r="B246" s="23">
        <v>416</v>
      </c>
      <c r="C246" s="38" t="s">
        <v>77</v>
      </c>
    </row>
    <row r="247" spans="2:3" x14ac:dyDescent="0.35">
      <c r="B247" s="23">
        <v>417</v>
      </c>
      <c r="C247" s="38" t="s">
        <v>265</v>
      </c>
    </row>
    <row r="248" spans="2:3" ht="29" x14ac:dyDescent="0.35">
      <c r="B248" s="23">
        <v>419</v>
      </c>
      <c r="C248" s="38" t="s">
        <v>319</v>
      </c>
    </row>
    <row r="249" spans="2:3" x14ac:dyDescent="0.35">
      <c r="B249" s="23">
        <v>421</v>
      </c>
      <c r="C249" s="38" t="s">
        <v>76</v>
      </c>
    </row>
    <row r="250" spans="2:3" x14ac:dyDescent="0.35">
      <c r="B250" s="23">
        <v>423</v>
      </c>
      <c r="C250" s="38" t="s">
        <v>75</v>
      </c>
    </row>
    <row r="251" spans="2:3" x14ac:dyDescent="0.35">
      <c r="B251" s="23">
        <v>424</v>
      </c>
      <c r="C251" s="38" t="s">
        <v>315</v>
      </c>
    </row>
    <row r="252" spans="2:3" x14ac:dyDescent="0.35">
      <c r="B252" s="23">
        <v>426</v>
      </c>
      <c r="C252" s="38" t="s">
        <v>74</v>
      </c>
    </row>
    <row r="253" spans="2:3" x14ac:dyDescent="0.35">
      <c r="B253" s="23">
        <v>432</v>
      </c>
      <c r="C253" s="38" t="s">
        <v>73</v>
      </c>
    </row>
    <row r="254" spans="2:3" x14ac:dyDescent="0.35">
      <c r="B254" s="23">
        <v>433</v>
      </c>
      <c r="C254" s="38" t="s">
        <v>72</v>
      </c>
    </row>
    <row r="255" spans="2:3" x14ac:dyDescent="0.35">
      <c r="B255" s="23">
        <v>434</v>
      </c>
      <c r="C255" s="38" t="s">
        <v>209</v>
      </c>
    </row>
    <row r="256" spans="2:3" x14ac:dyDescent="0.35">
      <c r="B256" s="23">
        <v>443</v>
      </c>
      <c r="C256" s="38" t="s">
        <v>210</v>
      </c>
    </row>
    <row r="257" spans="2:3" x14ac:dyDescent="0.35">
      <c r="B257" s="23">
        <v>446</v>
      </c>
      <c r="C257" s="38" t="s">
        <v>211</v>
      </c>
    </row>
    <row r="258" spans="2:3" x14ac:dyDescent="0.35">
      <c r="B258" s="23">
        <v>447</v>
      </c>
      <c r="C258" s="38" t="s">
        <v>71</v>
      </c>
    </row>
    <row r="259" spans="2:3" x14ac:dyDescent="0.35">
      <c r="B259" s="23">
        <v>451</v>
      </c>
      <c r="C259" s="38" t="s">
        <v>70</v>
      </c>
    </row>
    <row r="260" spans="2:3" x14ac:dyDescent="0.35">
      <c r="B260" s="23">
        <v>452</v>
      </c>
      <c r="C260" s="38" t="s">
        <v>212</v>
      </c>
    </row>
    <row r="261" spans="2:3" x14ac:dyDescent="0.35">
      <c r="B261" s="23">
        <v>453</v>
      </c>
      <c r="C261" s="38" t="s">
        <v>69</v>
      </c>
    </row>
    <row r="262" spans="2:3" x14ac:dyDescent="0.35">
      <c r="B262" s="23">
        <v>459</v>
      </c>
      <c r="C262" s="38" t="s">
        <v>68</v>
      </c>
    </row>
    <row r="263" spans="2:3" x14ac:dyDescent="0.35">
      <c r="B263" s="23">
        <v>462</v>
      </c>
      <c r="C263" s="38" t="s">
        <v>320</v>
      </c>
    </row>
    <row r="264" spans="2:3" x14ac:dyDescent="0.35">
      <c r="B264" s="23">
        <v>479</v>
      </c>
      <c r="C264" s="38" t="s">
        <v>213</v>
      </c>
    </row>
    <row r="265" spans="2:3" x14ac:dyDescent="0.35">
      <c r="B265" s="23">
        <v>484</v>
      </c>
      <c r="C265" s="38" t="s">
        <v>269</v>
      </c>
    </row>
    <row r="266" spans="2:3" x14ac:dyDescent="0.35">
      <c r="B266" s="23">
        <v>490</v>
      </c>
      <c r="C266" s="38" t="s">
        <v>67</v>
      </c>
    </row>
    <row r="267" spans="2:3" x14ac:dyDescent="0.35">
      <c r="B267" s="23">
        <v>518</v>
      </c>
      <c r="C267" s="38" t="s">
        <v>66</v>
      </c>
    </row>
    <row r="268" spans="2:3" x14ac:dyDescent="0.35">
      <c r="B268" s="23">
        <v>519</v>
      </c>
      <c r="C268" s="38" t="s">
        <v>65</v>
      </c>
    </row>
    <row r="269" spans="2:3" x14ac:dyDescent="0.35">
      <c r="B269" s="23">
        <v>523</v>
      </c>
      <c r="C269" s="38" t="s">
        <v>64</v>
      </c>
    </row>
    <row r="270" spans="2:3" x14ac:dyDescent="0.35">
      <c r="B270" s="23">
        <v>524</v>
      </c>
      <c r="C270" s="38" t="s">
        <v>63</v>
      </c>
    </row>
    <row r="271" spans="2:3" x14ac:dyDescent="0.35">
      <c r="B271" s="23">
        <v>534</v>
      </c>
      <c r="C271" s="38" t="s">
        <v>214</v>
      </c>
    </row>
    <row r="272" spans="2:3" x14ac:dyDescent="0.35">
      <c r="B272" s="23">
        <v>539</v>
      </c>
      <c r="C272" s="38" t="s">
        <v>62</v>
      </c>
    </row>
    <row r="273" spans="2:3" x14ac:dyDescent="0.35">
      <c r="B273" s="23">
        <v>560</v>
      </c>
      <c r="C273" s="38" t="s">
        <v>61</v>
      </c>
    </row>
    <row r="274" spans="2:3" x14ac:dyDescent="0.35">
      <c r="B274" s="23">
        <v>561</v>
      </c>
      <c r="C274" s="38" t="s">
        <v>60</v>
      </c>
    </row>
    <row r="275" spans="2:3" x14ac:dyDescent="0.35">
      <c r="B275" s="23">
        <v>567</v>
      </c>
      <c r="C275" s="38" t="s">
        <v>59</v>
      </c>
    </row>
    <row r="276" spans="2:3" x14ac:dyDescent="0.35">
      <c r="B276" s="23">
        <v>572</v>
      </c>
      <c r="C276" s="38" t="s">
        <v>215</v>
      </c>
    </row>
    <row r="277" spans="2:3" x14ac:dyDescent="0.35">
      <c r="B277" s="23">
        <v>574</v>
      </c>
      <c r="C277" s="38" t="s">
        <v>58</v>
      </c>
    </row>
    <row r="278" spans="2:3" x14ac:dyDescent="0.35">
      <c r="B278" s="23">
        <v>575</v>
      </c>
      <c r="C278" s="38" t="s">
        <v>57</v>
      </c>
    </row>
    <row r="279" spans="2:3" x14ac:dyDescent="0.35">
      <c r="B279" s="23">
        <v>596</v>
      </c>
      <c r="C279" s="38" t="s">
        <v>56</v>
      </c>
    </row>
    <row r="280" spans="2:3" ht="29" x14ac:dyDescent="0.35">
      <c r="B280" s="23">
        <v>598</v>
      </c>
      <c r="C280" s="38" t="s">
        <v>216</v>
      </c>
    </row>
    <row r="281" spans="2:3" x14ac:dyDescent="0.35">
      <c r="B281" s="23">
        <v>607</v>
      </c>
      <c r="C281" s="38" t="s">
        <v>217</v>
      </c>
    </row>
    <row r="282" spans="2:3" x14ac:dyDescent="0.35">
      <c r="B282" s="23">
        <v>610</v>
      </c>
      <c r="C282" s="38" t="s">
        <v>55</v>
      </c>
    </row>
    <row r="283" spans="2:3" x14ac:dyDescent="0.35">
      <c r="B283" s="23">
        <v>651</v>
      </c>
      <c r="C283" s="38" t="s">
        <v>54</v>
      </c>
    </row>
    <row r="284" spans="2:3" x14ac:dyDescent="0.35">
      <c r="B284" s="23">
        <v>652</v>
      </c>
      <c r="C284" s="38" t="s">
        <v>218</v>
      </c>
    </row>
    <row r="285" spans="2:3" x14ac:dyDescent="0.35">
      <c r="B285" s="23">
        <v>655</v>
      </c>
      <c r="C285" s="38" t="s">
        <v>277</v>
      </c>
    </row>
    <row r="286" spans="2:3" x14ac:dyDescent="0.35">
      <c r="B286" s="23">
        <v>662</v>
      </c>
      <c r="C286" s="38" t="s">
        <v>219</v>
      </c>
    </row>
    <row r="287" spans="2:3" x14ac:dyDescent="0.35">
      <c r="B287" s="23">
        <v>669</v>
      </c>
      <c r="C287" s="38" t="s">
        <v>220</v>
      </c>
    </row>
    <row r="288" spans="2:3" x14ac:dyDescent="0.35">
      <c r="B288" s="23">
        <v>670</v>
      </c>
      <c r="C288" s="38" t="s">
        <v>221</v>
      </c>
    </row>
    <row r="289" spans="2:3" x14ac:dyDescent="0.35">
      <c r="B289" s="23">
        <v>678</v>
      </c>
      <c r="C289" s="38" t="s">
        <v>53</v>
      </c>
    </row>
    <row r="290" spans="2:3" x14ac:dyDescent="0.35">
      <c r="B290" s="23">
        <v>681</v>
      </c>
      <c r="C290" s="38" t="s">
        <v>52</v>
      </c>
    </row>
    <row r="291" spans="2:3" x14ac:dyDescent="0.35">
      <c r="B291" s="23">
        <v>683</v>
      </c>
      <c r="C291" s="38" t="s">
        <v>51</v>
      </c>
    </row>
    <row r="292" spans="2:3" x14ac:dyDescent="0.35">
      <c r="B292" s="23">
        <v>688</v>
      </c>
      <c r="C292" s="38" t="s">
        <v>50</v>
      </c>
    </row>
    <row r="293" spans="2:3" x14ac:dyDescent="0.35">
      <c r="B293" s="23">
        <v>689</v>
      </c>
      <c r="C293" s="38" t="s">
        <v>49</v>
      </c>
    </row>
    <row r="294" spans="2:3" x14ac:dyDescent="0.35">
      <c r="B294" s="23">
        <v>690</v>
      </c>
      <c r="C294" s="38" t="s">
        <v>48</v>
      </c>
    </row>
    <row r="295" spans="2:3" x14ac:dyDescent="0.35">
      <c r="B295" s="23">
        <v>691</v>
      </c>
      <c r="C295" s="38" t="s">
        <v>47</v>
      </c>
    </row>
    <row r="296" spans="2:3" x14ac:dyDescent="0.35">
      <c r="B296" s="23">
        <v>694</v>
      </c>
      <c r="C296" s="38" t="s">
        <v>46</v>
      </c>
    </row>
    <row r="297" spans="2:3" x14ac:dyDescent="0.35">
      <c r="B297" s="23">
        <v>695</v>
      </c>
      <c r="C297" s="38" t="s">
        <v>293</v>
      </c>
    </row>
    <row r="298" spans="2:3" x14ac:dyDescent="0.35">
      <c r="B298" s="23">
        <v>698</v>
      </c>
      <c r="C298" s="38" t="s">
        <v>45</v>
      </c>
    </row>
    <row r="299" spans="2:3" x14ac:dyDescent="0.35">
      <c r="B299" s="23">
        <v>702</v>
      </c>
      <c r="C299" s="38" t="s">
        <v>44</v>
      </c>
    </row>
    <row r="300" spans="2:3" x14ac:dyDescent="0.35">
      <c r="B300" s="23">
        <v>707</v>
      </c>
      <c r="C300" s="38" t="s">
        <v>316</v>
      </c>
    </row>
    <row r="301" spans="2:3" x14ac:dyDescent="0.35">
      <c r="B301" s="23">
        <v>710</v>
      </c>
      <c r="C301" s="38" t="s">
        <v>43</v>
      </c>
    </row>
    <row r="302" spans="2:3" x14ac:dyDescent="0.35">
      <c r="B302" s="23">
        <v>715</v>
      </c>
      <c r="C302" s="38" t="s">
        <v>42</v>
      </c>
    </row>
    <row r="303" spans="2:3" x14ac:dyDescent="0.35">
      <c r="B303" s="23">
        <v>716</v>
      </c>
      <c r="C303" s="38" t="s">
        <v>41</v>
      </c>
    </row>
    <row r="304" spans="2:3" x14ac:dyDescent="0.35">
      <c r="B304" s="23">
        <v>717</v>
      </c>
      <c r="C304" s="38" t="s">
        <v>40</v>
      </c>
    </row>
    <row r="305" spans="2:3" x14ac:dyDescent="0.35">
      <c r="B305" s="23">
        <v>718</v>
      </c>
      <c r="C305" s="38" t="s">
        <v>266</v>
      </c>
    </row>
    <row r="306" spans="2:3" x14ac:dyDescent="0.35">
      <c r="B306" s="23">
        <v>719</v>
      </c>
      <c r="C306" s="38" t="s">
        <v>39</v>
      </c>
    </row>
    <row r="307" spans="2:3" x14ac:dyDescent="0.35">
      <c r="B307" s="23">
        <v>720</v>
      </c>
      <c r="C307" s="38" t="s">
        <v>38</v>
      </c>
    </row>
    <row r="308" spans="2:3" x14ac:dyDescent="0.35">
      <c r="B308" s="23">
        <v>721</v>
      </c>
      <c r="C308" s="38" t="s">
        <v>37</v>
      </c>
    </row>
    <row r="309" spans="2:3" x14ac:dyDescent="0.35">
      <c r="B309" s="23">
        <v>724</v>
      </c>
      <c r="C309" s="38" t="s">
        <v>36</v>
      </c>
    </row>
    <row r="310" spans="2:3" x14ac:dyDescent="0.35">
      <c r="B310" s="23">
        <v>730</v>
      </c>
      <c r="C310" s="38" t="s">
        <v>35</v>
      </c>
    </row>
    <row r="311" spans="2:3" x14ac:dyDescent="0.35">
      <c r="B311" s="23">
        <v>734</v>
      </c>
      <c r="C311" s="38" t="s">
        <v>222</v>
      </c>
    </row>
    <row r="312" spans="2:3" x14ac:dyDescent="0.35">
      <c r="B312" s="23">
        <v>736</v>
      </c>
      <c r="C312" s="38" t="s">
        <v>223</v>
      </c>
    </row>
    <row r="313" spans="2:3" x14ac:dyDescent="0.35">
      <c r="B313" s="23">
        <v>737</v>
      </c>
      <c r="C313" s="38" t="s">
        <v>224</v>
      </c>
    </row>
    <row r="314" spans="2:3" x14ac:dyDescent="0.35">
      <c r="B314" s="23">
        <v>738</v>
      </c>
      <c r="C314" s="38" t="s">
        <v>225</v>
      </c>
    </row>
    <row r="315" spans="2:3" x14ac:dyDescent="0.35">
      <c r="B315" s="23">
        <v>740</v>
      </c>
      <c r="C315" s="39" t="s">
        <v>226</v>
      </c>
    </row>
    <row r="316" spans="2:3" x14ac:dyDescent="0.35">
      <c r="B316" s="23">
        <v>746</v>
      </c>
      <c r="C316" s="38" t="s">
        <v>227</v>
      </c>
    </row>
    <row r="317" spans="2:3" x14ac:dyDescent="0.35">
      <c r="B317" s="23">
        <v>755</v>
      </c>
      <c r="C317" s="38" t="s">
        <v>228</v>
      </c>
    </row>
    <row r="318" spans="2:3" x14ac:dyDescent="0.35">
      <c r="B318" s="23">
        <v>762</v>
      </c>
      <c r="C318" s="38" t="s">
        <v>34</v>
      </c>
    </row>
    <row r="319" spans="2:3" x14ac:dyDescent="0.35">
      <c r="B319" s="23">
        <v>765</v>
      </c>
      <c r="C319" s="38" t="s">
        <v>33</v>
      </c>
    </row>
    <row r="320" spans="2:3" x14ac:dyDescent="0.35">
      <c r="B320" s="23">
        <v>774</v>
      </c>
      <c r="C320" s="38" t="s">
        <v>32</v>
      </c>
    </row>
    <row r="321" spans="2:3" x14ac:dyDescent="0.35">
      <c r="B321" s="23">
        <v>784</v>
      </c>
      <c r="C321" s="38" t="s">
        <v>31</v>
      </c>
    </row>
    <row r="322" spans="2:3" x14ac:dyDescent="0.35">
      <c r="B322" s="23">
        <v>793</v>
      </c>
      <c r="C322" s="38" t="s">
        <v>229</v>
      </c>
    </row>
    <row r="323" spans="2:3" x14ac:dyDescent="0.35">
      <c r="B323" s="23">
        <v>797</v>
      </c>
      <c r="C323" s="38" t="s">
        <v>30</v>
      </c>
    </row>
    <row r="324" spans="2:3" x14ac:dyDescent="0.35">
      <c r="B324" s="23">
        <v>798</v>
      </c>
      <c r="C324" s="38" t="s">
        <v>278</v>
      </c>
    </row>
    <row r="325" spans="2:3" x14ac:dyDescent="0.35">
      <c r="B325" s="23">
        <v>800</v>
      </c>
      <c r="C325" s="38" t="s">
        <v>283</v>
      </c>
    </row>
    <row r="326" spans="2:3" x14ac:dyDescent="0.35">
      <c r="B326" s="23">
        <v>801</v>
      </c>
      <c r="C326" s="38" t="s">
        <v>230</v>
      </c>
    </row>
    <row r="327" spans="2:3" x14ac:dyDescent="0.35">
      <c r="B327" s="23">
        <v>803</v>
      </c>
      <c r="C327" s="38" t="s">
        <v>29</v>
      </c>
    </row>
    <row r="328" spans="2:3" x14ac:dyDescent="0.35">
      <c r="B328" s="23">
        <v>804</v>
      </c>
      <c r="C328" s="38" t="s">
        <v>28</v>
      </c>
    </row>
    <row r="329" spans="2:3" x14ac:dyDescent="0.35">
      <c r="B329" s="23">
        <v>813</v>
      </c>
      <c r="C329" s="38" t="s">
        <v>27</v>
      </c>
    </row>
    <row r="330" spans="2:3" x14ac:dyDescent="0.35">
      <c r="B330" s="23">
        <v>814</v>
      </c>
      <c r="C330" s="38" t="s">
        <v>26</v>
      </c>
    </row>
    <row r="331" spans="2:3" x14ac:dyDescent="0.35">
      <c r="B331" s="23">
        <v>816</v>
      </c>
      <c r="C331" s="38" t="s">
        <v>231</v>
      </c>
    </row>
    <row r="332" spans="2:3" x14ac:dyDescent="0.35">
      <c r="B332" s="23">
        <v>817</v>
      </c>
      <c r="C332" s="38" t="s">
        <v>260</v>
      </c>
    </row>
    <row r="333" spans="2:3" x14ac:dyDescent="0.35">
      <c r="B333" s="23">
        <v>823</v>
      </c>
      <c r="C333" s="38" t="s">
        <v>246</v>
      </c>
    </row>
    <row r="334" spans="2:3" x14ac:dyDescent="0.35">
      <c r="B334" s="23">
        <v>824</v>
      </c>
      <c r="C334" s="38" t="s">
        <v>25</v>
      </c>
    </row>
    <row r="335" spans="2:3" x14ac:dyDescent="0.35">
      <c r="B335" s="23">
        <v>829</v>
      </c>
      <c r="C335" s="38" t="s">
        <v>232</v>
      </c>
    </row>
    <row r="336" spans="2:3" x14ac:dyDescent="0.35">
      <c r="B336" s="23">
        <v>830</v>
      </c>
      <c r="C336" s="38" t="s">
        <v>310</v>
      </c>
    </row>
    <row r="337" spans="2:3" x14ac:dyDescent="0.35">
      <c r="B337" s="23">
        <v>833</v>
      </c>
      <c r="C337" s="38" t="s">
        <v>24</v>
      </c>
    </row>
    <row r="338" spans="2:3" x14ac:dyDescent="0.35">
      <c r="B338" s="23">
        <v>858</v>
      </c>
      <c r="C338" s="38" t="s">
        <v>244</v>
      </c>
    </row>
    <row r="339" spans="2:3" x14ac:dyDescent="0.35">
      <c r="B339" s="23">
        <v>862</v>
      </c>
      <c r="C339" s="38" t="s">
        <v>23</v>
      </c>
    </row>
    <row r="340" spans="2:3" x14ac:dyDescent="0.35">
      <c r="B340" s="23">
        <v>863</v>
      </c>
      <c r="C340" s="38" t="s">
        <v>22</v>
      </c>
    </row>
    <row r="341" spans="2:3" x14ac:dyDescent="0.35">
      <c r="B341" s="23">
        <v>865</v>
      </c>
      <c r="C341" s="38" t="s">
        <v>21</v>
      </c>
    </row>
    <row r="342" spans="2:3" x14ac:dyDescent="0.35">
      <c r="B342" s="23">
        <v>876</v>
      </c>
      <c r="C342" s="38" t="s">
        <v>20</v>
      </c>
    </row>
    <row r="343" spans="2:3" x14ac:dyDescent="0.35">
      <c r="B343" s="23">
        <v>880</v>
      </c>
      <c r="C343" s="38" t="s">
        <v>19</v>
      </c>
    </row>
    <row r="344" spans="2:3" x14ac:dyDescent="0.35">
      <c r="B344" s="23">
        <v>887</v>
      </c>
      <c r="C344" s="38" t="s">
        <v>233</v>
      </c>
    </row>
    <row r="345" spans="2:3" x14ac:dyDescent="0.35">
      <c r="B345" s="23">
        <v>890</v>
      </c>
      <c r="C345" s="38" t="s">
        <v>234</v>
      </c>
    </row>
    <row r="346" spans="2:3" x14ac:dyDescent="0.35">
      <c r="B346" s="23">
        <v>894</v>
      </c>
      <c r="C346" s="38" t="s">
        <v>235</v>
      </c>
    </row>
    <row r="347" spans="2:3" x14ac:dyDescent="0.35">
      <c r="B347" s="23">
        <v>895</v>
      </c>
      <c r="C347" s="38" t="s">
        <v>18</v>
      </c>
    </row>
    <row r="348" spans="2:3" x14ac:dyDescent="0.35">
      <c r="B348" s="23">
        <v>913</v>
      </c>
      <c r="C348" s="38" t="s">
        <v>17</v>
      </c>
    </row>
    <row r="349" spans="2:3" x14ac:dyDescent="0.35">
      <c r="B349" s="23">
        <v>917</v>
      </c>
      <c r="C349" s="38" t="s">
        <v>236</v>
      </c>
    </row>
    <row r="350" spans="2:3" x14ac:dyDescent="0.35">
      <c r="B350" s="23">
        <v>927</v>
      </c>
      <c r="C350" s="38" t="s">
        <v>237</v>
      </c>
    </row>
    <row r="351" spans="2:3" x14ac:dyDescent="0.35">
      <c r="B351" s="23">
        <v>928</v>
      </c>
      <c r="C351" s="38" t="s">
        <v>238</v>
      </c>
    </row>
    <row r="352" spans="2:3" x14ac:dyDescent="0.35">
      <c r="B352" s="23">
        <v>931</v>
      </c>
      <c r="C352" s="38" t="s">
        <v>16</v>
      </c>
    </row>
    <row r="353" spans="2:3" x14ac:dyDescent="0.35">
      <c r="B353" s="23">
        <v>933</v>
      </c>
      <c r="C353" s="38" t="s">
        <v>15</v>
      </c>
    </row>
    <row r="354" spans="2:3" x14ac:dyDescent="0.35">
      <c r="B354" s="23">
        <v>942</v>
      </c>
      <c r="C354" s="38" t="s">
        <v>14</v>
      </c>
    </row>
    <row r="355" spans="2:3" ht="13.5" customHeight="1" x14ac:dyDescent="0.35">
      <c r="B355" s="23">
        <v>953</v>
      </c>
      <c r="C355" s="38" t="s">
        <v>13</v>
      </c>
    </row>
    <row r="356" spans="2:3" x14ac:dyDescent="0.35">
      <c r="B356" s="20">
        <v>954</v>
      </c>
      <c r="C356" s="38" t="s">
        <v>309</v>
      </c>
    </row>
    <row r="357" spans="2:3" x14ac:dyDescent="0.35">
      <c r="B357" s="20">
        <v>956</v>
      </c>
      <c r="C357" s="38" t="s">
        <v>12</v>
      </c>
    </row>
    <row r="358" spans="2:3" x14ac:dyDescent="0.35">
      <c r="B358" s="20">
        <v>959</v>
      </c>
      <c r="C358" s="38" t="s">
        <v>239</v>
      </c>
    </row>
    <row r="359" spans="2:3" x14ac:dyDescent="0.35">
      <c r="B359" s="20">
        <v>984</v>
      </c>
      <c r="C359" s="38" t="s">
        <v>11</v>
      </c>
    </row>
    <row r="360" spans="2:3" x14ac:dyDescent="0.35">
      <c r="B360" s="20">
        <v>989</v>
      </c>
      <c r="C360" s="38" t="s">
        <v>313</v>
      </c>
    </row>
    <row r="361" spans="2:3" x14ac:dyDescent="0.35">
      <c r="B361" s="20">
        <v>992</v>
      </c>
      <c r="C361" s="39" t="s">
        <v>314</v>
      </c>
    </row>
    <row r="362" spans="2:3" x14ac:dyDescent="0.35">
      <c r="B362" s="20">
        <v>993</v>
      </c>
      <c r="C362" s="39" t="s">
        <v>10</v>
      </c>
    </row>
    <row r="363" spans="2:3" x14ac:dyDescent="0.35">
      <c r="B363" s="20">
        <v>994</v>
      </c>
      <c r="C363" s="39" t="s">
        <v>247</v>
      </c>
    </row>
    <row r="364" spans="2:3" x14ac:dyDescent="0.35">
      <c r="B364" s="20">
        <v>999</v>
      </c>
      <c r="C364" s="39" t="s">
        <v>9</v>
      </c>
    </row>
    <row r="365" spans="2:3" x14ac:dyDescent="0.35">
      <c r="B365" s="20">
        <v>1000</v>
      </c>
      <c r="C365" s="39" t="s">
        <v>8</v>
      </c>
    </row>
    <row r="366" spans="2:3" x14ac:dyDescent="0.35">
      <c r="B366" s="20">
        <v>1002</v>
      </c>
      <c r="C366" s="39" t="s">
        <v>7</v>
      </c>
    </row>
    <row r="367" spans="2:3" x14ac:dyDescent="0.35">
      <c r="B367" s="20">
        <v>1009</v>
      </c>
      <c r="C367" s="39" t="s">
        <v>240</v>
      </c>
    </row>
    <row r="368" spans="2:3" x14ac:dyDescent="0.35">
      <c r="B368" s="20">
        <v>1010</v>
      </c>
      <c r="C368" s="39" t="s">
        <v>6</v>
      </c>
    </row>
    <row r="369" spans="2:3" x14ac:dyDescent="0.35">
      <c r="B369" s="20">
        <v>1011</v>
      </c>
      <c r="C369" s="39" t="s">
        <v>5</v>
      </c>
    </row>
    <row r="370" spans="2:3" x14ac:dyDescent="0.35">
      <c r="B370" s="20">
        <v>1012</v>
      </c>
      <c r="C370" s="39" t="s">
        <v>4</v>
      </c>
    </row>
    <row r="371" spans="2:3" x14ac:dyDescent="0.35">
      <c r="B371" s="20">
        <v>1013</v>
      </c>
      <c r="C371" s="39" t="s">
        <v>241</v>
      </c>
    </row>
    <row r="372" spans="2:3" x14ac:dyDescent="0.35">
      <c r="B372" s="20">
        <v>1045</v>
      </c>
      <c r="C372" s="39" t="s">
        <v>318</v>
      </c>
    </row>
    <row r="373" spans="2:3" x14ac:dyDescent="0.35">
      <c r="B373" s="20">
        <v>1046</v>
      </c>
      <c r="C373" s="39" t="s">
        <v>3</v>
      </c>
    </row>
    <row r="374" spans="2:3" x14ac:dyDescent="0.35">
      <c r="B374" s="20">
        <v>1049</v>
      </c>
      <c r="C374" s="39" t="s">
        <v>317</v>
      </c>
    </row>
    <row r="375" spans="2:3" x14ac:dyDescent="0.35">
      <c r="B375" s="20">
        <v>1050</v>
      </c>
      <c r="C375" s="39" t="s">
        <v>261</v>
      </c>
    </row>
    <row r="376" spans="2:3" x14ac:dyDescent="0.35">
      <c r="B376" s="20">
        <v>1053</v>
      </c>
      <c r="C376" s="39" t="s">
        <v>242</v>
      </c>
    </row>
    <row r="377" spans="2:3" x14ac:dyDescent="0.35">
      <c r="B377" s="20">
        <v>1062</v>
      </c>
      <c r="C377" s="39" t="s">
        <v>243</v>
      </c>
    </row>
    <row r="378" spans="2:3" x14ac:dyDescent="0.35">
      <c r="B378" s="20">
        <v>1066</v>
      </c>
      <c r="C378" s="39" t="s">
        <v>2</v>
      </c>
    </row>
    <row r="379" spans="2:3" x14ac:dyDescent="0.35">
      <c r="B379" s="20">
        <v>1067</v>
      </c>
      <c r="C379" s="39" t="s">
        <v>1</v>
      </c>
    </row>
    <row r="380" spans="2:3" x14ac:dyDescent="0.35">
      <c r="B380" s="23">
        <v>1069</v>
      </c>
      <c r="C380" s="39" t="s">
        <v>0</v>
      </c>
    </row>
    <row r="381" spans="2:3" x14ac:dyDescent="0.35">
      <c r="B381" s="20">
        <v>1071</v>
      </c>
      <c r="C381" s="39" t="s">
        <v>262</v>
      </c>
    </row>
    <row r="382" spans="2:3" x14ac:dyDescent="0.35">
      <c r="B382" s="23">
        <v>1073</v>
      </c>
      <c r="C382" s="39" t="s">
        <v>263</v>
      </c>
    </row>
    <row r="383" spans="2:3" ht="15" thickBot="1" x14ac:dyDescent="0.4">
      <c r="B383" s="4">
        <v>1184</v>
      </c>
      <c r="C383" s="37" t="s">
        <v>248</v>
      </c>
    </row>
  </sheetData>
  <sheetProtection selectLockedCells="1"/>
  <mergeCells count="5">
    <mergeCell ref="B15:D15"/>
    <mergeCell ref="B2:D2"/>
    <mergeCell ref="D3:D7"/>
    <mergeCell ref="D16:D20"/>
    <mergeCell ref="B24:C24"/>
  </mergeCells>
  <dataValidations count="1">
    <dataValidation type="list" allowBlank="1" showInputMessage="1" showErrorMessage="1" sqref="C3" xr:uid="{00000000-0002-0000-0000-000000000000}">
      <formula1>$B$98:$B$345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'Tabla márgenes'!$B$2:$B$405</xm:f>
          </x14:formula1>
          <xm:sqref>C16</xm:sqref>
        </x14:dataValidation>
        <x14:dataValidation type="list" allowBlank="1" showInputMessage="1" showErrorMessage="1" xr:uid="{00000000-0002-0000-0000-000002000000}">
          <x14:formula1>
            <xm:f>'Tabla márgenes'!$C$2:$C$404</xm:f>
          </x14:formula1>
          <xm:sqref>C19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1:AH498"/>
  <sheetViews>
    <sheetView showGridLines="0" tabSelected="1" zoomScale="71" zoomScaleNormal="71" workbookViewId="0">
      <selection activeCell="AK20" sqref="AK20"/>
    </sheetView>
  </sheetViews>
  <sheetFormatPr baseColWidth="10" defaultColWidth="11.453125" defaultRowHeight="14.5" x14ac:dyDescent="0.35"/>
  <cols>
    <col min="1" max="1" width="13.81640625" customWidth="1"/>
    <col min="2" max="2" width="63.81640625" customWidth="1"/>
    <col min="3" max="3" width="9.54296875" hidden="1" customWidth="1"/>
    <col min="4" max="4" width="20.54296875" hidden="1" customWidth="1"/>
    <col min="5" max="5" width="30.453125" style="3" hidden="1" customWidth="1"/>
    <col min="6" max="6" width="19.54296875" style="3" customWidth="1"/>
    <col min="7" max="7" width="14.453125" style="24" hidden="1" customWidth="1"/>
    <col min="8" max="8" width="6" hidden="1" customWidth="1"/>
    <col min="9" max="9" width="10.453125" hidden="1" customWidth="1"/>
    <col min="10" max="11" width="19" style="63" hidden="1" customWidth="1"/>
    <col min="12" max="12" width="19" hidden="1" customWidth="1"/>
    <col min="13" max="13" width="11.453125" hidden="1" customWidth="1"/>
    <col min="14" max="14" width="12.81640625" style="3" hidden="1" customWidth="1"/>
    <col min="15" max="15" width="18.54296875" style="3" hidden="1" customWidth="1"/>
    <col min="16" max="16" width="14.54296875" style="3" hidden="1" customWidth="1"/>
    <col min="17" max="17" width="17.1796875" hidden="1" customWidth="1"/>
    <col min="18" max="18" width="26" hidden="1" customWidth="1"/>
    <col min="19" max="27" width="11.453125" hidden="1" customWidth="1"/>
    <col min="28" max="28" width="16.81640625" hidden="1" customWidth="1"/>
    <col min="29" max="32" width="11.453125" hidden="1" customWidth="1"/>
    <col min="33" max="33" width="11.453125" customWidth="1"/>
    <col min="34" max="34" width="13.453125" customWidth="1"/>
    <col min="35" max="54" width="11.453125" customWidth="1"/>
  </cols>
  <sheetData>
    <row r="1" spans="1:34" ht="37" x14ac:dyDescent="0.35">
      <c r="A1" s="42" t="s">
        <v>143</v>
      </c>
      <c r="B1" s="42" t="s">
        <v>142</v>
      </c>
      <c r="C1" s="42" t="s">
        <v>143</v>
      </c>
      <c r="D1" s="42" t="s">
        <v>146</v>
      </c>
      <c r="E1" s="43" t="s">
        <v>308</v>
      </c>
      <c r="F1" s="43" t="s">
        <v>307</v>
      </c>
      <c r="G1" s="43" t="s">
        <v>323</v>
      </c>
      <c r="K1" s="64" t="s">
        <v>327</v>
      </c>
      <c r="L1" t="s">
        <v>561</v>
      </c>
    </row>
    <row r="2" spans="1:34" ht="15.75" customHeight="1" x14ac:dyDescent="0.35">
      <c r="A2" s="67">
        <v>88</v>
      </c>
      <c r="B2" s="32" t="s">
        <v>156</v>
      </c>
      <c r="C2" s="89">
        <v>88</v>
      </c>
      <c r="D2" s="80">
        <v>2.9799161963987617E-2</v>
      </c>
      <c r="E2" s="78">
        <f>IF(AND(G2="X",D2&lt;$N$17),VLOOKUP(D2,$N$7:$Q$51,4,1),IF(D2&lt;$N$17,VLOOKUP(D2,$N$7:$P$51,3,1),IF(G2="X",VLOOKUP(D2,$N$7:$R$51,4,1),VLOOKUP(D2,$N$7:$R$51,3,1))))</f>
        <v>5.0830254116855385E-2</v>
      </c>
      <c r="F2" s="78">
        <f>ROUND(E2,8)</f>
        <v>5.083025E-2</v>
      </c>
      <c r="G2" s="44" t="s">
        <v>249</v>
      </c>
      <c r="H2" s="40"/>
      <c r="I2" s="40"/>
      <c r="J2" s="65">
        <f t="shared" ref="J2:J64" si="0">+D2</f>
        <v>2.9799161963987617E-2</v>
      </c>
      <c r="K2" s="66">
        <f>F2-J2</f>
        <v>2.1031088036012384E-2</v>
      </c>
      <c r="L2" s="40"/>
      <c r="M2" s="40"/>
      <c r="U2" s="19"/>
      <c r="AB2" s="58"/>
      <c r="AH2" s="46"/>
    </row>
    <row r="3" spans="1:34" ht="15.75" customHeight="1" x14ac:dyDescent="0.35">
      <c r="A3" s="32">
        <v>1069</v>
      </c>
      <c r="B3" s="32" t="s">
        <v>156</v>
      </c>
      <c r="C3" s="90">
        <v>1069</v>
      </c>
      <c r="D3" s="80">
        <v>2.9799161963987617E-2</v>
      </c>
      <c r="E3" s="78">
        <f t="shared" ref="E3:E66" si="1">IF(AND(G3="X",D3&lt;$N$17),VLOOKUP(D3,$N$7:$Q$51,4,1),IF(D3&lt;$N$17,VLOOKUP(D3,$N$7:$P$51,3,1),IF(G3="X",VLOOKUP(D3,$N$7:$R$51,4,1),VLOOKUP(D3,$N$7:$R$51,3,1))))</f>
        <v>5.0830254116855385E-2</v>
      </c>
      <c r="F3" s="78">
        <f t="shared" ref="F3:F66" si="2">ROUND(E3,8)</f>
        <v>5.083025E-2</v>
      </c>
      <c r="G3" s="44" t="s">
        <v>249</v>
      </c>
      <c r="H3" s="40"/>
      <c r="I3" s="40"/>
      <c r="J3" s="65">
        <f t="shared" si="0"/>
        <v>2.9799161963987617E-2</v>
      </c>
      <c r="K3" s="66">
        <f t="shared" ref="K3:K64" si="3">F3-J3</f>
        <v>2.1031088036012384E-2</v>
      </c>
      <c r="L3" s="40"/>
      <c r="M3" s="40"/>
      <c r="AB3" s="58"/>
      <c r="AH3" s="46"/>
    </row>
    <row r="4" spans="1:34" ht="15.75" customHeight="1" x14ac:dyDescent="0.35">
      <c r="A4" s="32">
        <v>54</v>
      </c>
      <c r="B4" s="32" t="s">
        <v>140</v>
      </c>
      <c r="C4" s="90">
        <v>54</v>
      </c>
      <c r="D4" s="81">
        <v>5.5463502896748097E-2</v>
      </c>
      <c r="E4" s="78">
        <f t="shared" si="1"/>
        <v>6.7119049167866013E-2</v>
      </c>
      <c r="F4" s="78">
        <f t="shared" si="2"/>
        <v>6.711905E-2</v>
      </c>
      <c r="G4" s="97"/>
      <c r="H4" s="40"/>
      <c r="I4" s="40"/>
      <c r="J4" s="65">
        <f t="shared" si="0"/>
        <v>5.5463502896748097E-2</v>
      </c>
      <c r="K4" s="66">
        <f t="shared" si="3"/>
        <v>1.1655547103251902E-2</v>
      </c>
      <c r="L4" s="40"/>
      <c r="M4" s="40"/>
      <c r="AB4" s="58"/>
      <c r="AH4" s="46"/>
    </row>
    <row r="5" spans="1:34" ht="15.75" customHeight="1" thickBot="1" x14ac:dyDescent="0.4">
      <c r="A5" s="32">
        <v>132</v>
      </c>
      <c r="B5" s="32" t="s">
        <v>157</v>
      </c>
      <c r="C5" s="90">
        <v>132</v>
      </c>
      <c r="D5" s="80">
        <v>9.7459645940841406E-3</v>
      </c>
      <c r="E5" s="78">
        <f t="shared" si="1"/>
        <v>4.4205436785639443E-2</v>
      </c>
      <c r="F5" s="78">
        <f t="shared" si="2"/>
        <v>4.4205439999999999E-2</v>
      </c>
      <c r="G5" s="44" t="s">
        <v>249</v>
      </c>
      <c r="H5" s="40"/>
      <c r="I5" s="40"/>
      <c r="J5" s="65">
        <f t="shared" si="0"/>
        <v>9.7459645940841406E-3</v>
      </c>
      <c r="K5" s="66">
        <f t="shared" si="3"/>
        <v>3.445947540591586E-2</v>
      </c>
      <c r="L5" s="40"/>
      <c r="M5" s="40"/>
      <c r="N5" s="3" t="s">
        <v>286</v>
      </c>
      <c r="O5" s="133">
        <v>1.1367648879686033E-2</v>
      </c>
      <c r="AB5" s="58"/>
      <c r="AH5" s="46"/>
    </row>
    <row r="6" spans="1:34" ht="15.75" customHeight="1" x14ac:dyDescent="0.35">
      <c r="A6" s="32">
        <v>127</v>
      </c>
      <c r="B6" s="32" t="s">
        <v>139</v>
      </c>
      <c r="C6" s="90">
        <v>127</v>
      </c>
      <c r="D6" s="80">
        <v>2.9799161963987617E-2</v>
      </c>
      <c r="E6" s="78">
        <f t="shared" si="1"/>
        <v>5.0830254116855385E-2</v>
      </c>
      <c r="F6" s="78">
        <f t="shared" si="2"/>
        <v>5.083025E-2</v>
      </c>
      <c r="G6" s="44" t="s">
        <v>249</v>
      </c>
      <c r="H6" s="40"/>
      <c r="I6" s="40"/>
      <c r="J6" s="65">
        <f t="shared" si="0"/>
        <v>2.9799161963987617E-2</v>
      </c>
      <c r="K6" s="66">
        <f t="shared" si="3"/>
        <v>2.1031088036012384E-2</v>
      </c>
      <c r="L6" s="40"/>
      <c r="M6" s="40"/>
      <c r="N6" s="41" t="s">
        <v>285</v>
      </c>
      <c r="O6" s="34" t="s">
        <v>145</v>
      </c>
      <c r="P6" s="34" t="s">
        <v>144</v>
      </c>
      <c r="Q6" s="34" t="s">
        <v>155</v>
      </c>
      <c r="R6" s="35"/>
      <c r="U6" s="46"/>
      <c r="AB6" s="58"/>
      <c r="AH6" s="46"/>
    </row>
    <row r="7" spans="1:34" ht="15.75" customHeight="1" x14ac:dyDescent="0.35">
      <c r="A7" s="32">
        <v>128</v>
      </c>
      <c r="B7" s="32" t="s">
        <v>158</v>
      </c>
      <c r="C7" s="90">
        <v>128</v>
      </c>
      <c r="D7" s="81">
        <v>2.9799161963987617E-2</v>
      </c>
      <c r="E7" s="78">
        <f t="shared" si="1"/>
        <v>5.0830254116855385E-2</v>
      </c>
      <c r="F7" s="78">
        <f t="shared" si="2"/>
        <v>5.083025E-2</v>
      </c>
      <c r="G7" s="44" t="s">
        <v>249</v>
      </c>
      <c r="H7" s="40"/>
      <c r="I7" s="40"/>
      <c r="J7" s="65">
        <f t="shared" si="0"/>
        <v>2.9799161963987617E-2</v>
      </c>
      <c r="K7" s="66">
        <f t="shared" si="3"/>
        <v>2.1031088036012384E-2</v>
      </c>
      <c r="L7" s="40"/>
      <c r="M7" s="116" t="s">
        <v>287</v>
      </c>
      <c r="N7" s="50">
        <v>0</v>
      </c>
      <c r="O7" s="33"/>
      <c r="P7" s="135">
        <v>2.1240585850902806E-2</v>
      </c>
      <c r="Q7" s="31">
        <f t="shared" ref="Q7:Q16" si="4">+P9</f>
        <v>4.4205436785639443E-2</v>
      </c>
      <c r="R7" s="36">
        <v>0.1</v>
      </c>
      <c r="S7" s="19"/>
      <c r="U7" s="46"/>
      <c r="AB7" s="58"/>
      <c r="AH7" s="46"/>
    </row>
    <row r="8" spans="1:34" ht="15.75" customHeight="1" x14ac:dyDescent="0.35">
      <c r="A8" s="32">
        <v>129</v>
      </c>
      <c r="B8" s="32" t="s">
        <v>159</v>
      </c>
      <c r="C8" s="90">
        <v>129</v>
      </c>
      <c r="D8" s="81">
        <v>9.7459645940841406E-3</v>
      </c>
      <c r="E8" s="78">
        <f t="shared" si="1"/>
        <v>4.4205436785639443E-2</v>
      </c>
      <c r="F8" s="78">
        <f t="shared" si="2"/>
        <v>4.4205439999999999E-2</v>
      </c>
      <c r="G8" s="44" t="s">
        <v>249</v>
      </c>
      <c r="H8" s="40"/>
      <c r="I8" s="40"/>
      <c r="J8" s="65">
        <f t="shared" si="0"/>
        <v>9.7459645940841406E-3</v>
      </c>
      <c r="K8" s="66">
        <f t="shared" si="3"/>
        <v>3.445947540591586E-2</v>
      </c>
      <c r="L8" s="40"/>
      <c r="M8" s="117"/>
      <c r="N8" s="134">
        <v>2.1240585850902806E-2</v>
      </c>
      <c r="O8" s="31"/>
      <c r="P8" s="136">
        <v>3.9594360749025448E-2</v>
      </c>
      <c r="Q8" s="31">
        <f t="shared" si="4"/>
        <v>5.0830254116855385E-2</v>
      </c>
      <c r="R8" s="36">
        <v>0.2</v>
      </c>
      <c r="S8" s="19"/>
      <c r="U8" s="46"/>
      <c r="AB8" s="58"/>
      <c r="AH8" s="46"/>
    </row>
    <row r="9" spans="1:34" ht="15.75" customHeight="1" x14ac:dyDescent="0.35">
      <c r="A9" s="32">
        <v>109</v>
      </c>
      <c r="B9" s="32" t="s">
        <v>281</v>
      </c>
      <c r="C9" s="90">
        <v>109</v>
      </c>
      <c r="D9" s="81">
        <v>1.846347976754821E-2</v>
      </c>
      <c r="E9" s="78">
        <f t="shared" si="1"/>
        <v>4.4205436785639443E-2</v>
      </c>
      <c r="F9" s="78">
        <f t="shared" si="2"/>
        <v>4.4205439999999999E-2</v>
      </c>
      <c r="G9" s="44" t="s">
        <v>249</v>
      </c>
      <c r="H9" s="40"/>
      <c r="I9" s="40"/>
      <c r="J9" s="65">
        <f t="shared" si="0"/>
        <v>1.846347976754821E-2</v>
      </c>
      <c r="K9" s="66">
        <f t="shared" si="3"/>
        <v>2.5741960232451788E-2</v>
      </c>
      <c r="L9" s="40"/>
      <c r="M9" s="117"/>
      <c r="N9" s="134">
        <v>3.9594360749025448E-2</v>
      </c>
      <c r="O9" s="31"/>
      <c r="P9" s="136">
        <v>4.4205436785639443E-2</v>
      </c>
      <c r="Q9" s="31">
        <f t="shared" si="4"/>
        <v>5.5463502896748097E-2</v>
      </c>
      <c r="R9" s="36">
        <v>0.3</v>
      </c>
      <c r="S9" s="19"/>
      <c r="U9" s="46"/>
      <c r="Y9" s="54"/>
      <c r="Z9" s="54"/>
      <c r="AA9" s="54"/>
      <c r="AB9" s="58"/>
      <c r="AH9" s="46"/>
    </row>
    <row r="10" spans="1:34" ht="15.75" customHeight="1" x14ac:dyDescent="0.35">
      <c r="A10" s="32">
        <v>72</v>
      </c>
      <c r="B10" s="32" t="s">
        <v>138</v>
      </c>
      <c r="C10" s="90">
        <v>72</v>
      </c>
      <c r="D10" s="81">
        <v>1.0330361407504075E-2</v>
      </c>
      <c r="E10" s="78">
        <f t="shared" si="1"/>
        <v>4.4205436785639443E-2</v>
      </c>
      <c r="F10" s="78">
        <f t="shared" si="2"/>
        <v>4.4205439999999999E-2</v>
      </c>
      <c r="G10" s="44" t="s">
        <v>249</v>
      </c>
      <c r="H10" s="40"/>
      <c r="I10" s="40"/>
      <c r="J10" s="65">
        <f t="shared" si="0"/>
        <v>1.0330361407504075E-2</v>
      </c>
      <c r="K10" s="66">
        <f t="shared" si="3"/>
        <v>3.3875078592495923E-2</v>
      </c>
      <c r="L10" s="40"/>
      <c r="M10" s="117"/>
      <c r="N10" s="134">
        <v>4.4205436785639443E-2</v>
      </c>
      <c r="O10" s="31"/>
      <c r="P10" s="136">
        <v>5.0830254116855385E-2</v>
      </c>
      <c r="Q10" s="31">
        <f t="shared" si="4"/>
        <v>6.7119049167866013E-2</v>
      </c>
      <c r="R10" s="36">
        <v>0.4</v>
      </c>
      <c r="S10" s="19"/>
      <c r="U10" s="46"/>
      <c r="Y10" s="54"/>
      <c r="Z10" s="54"/>
      <c r="AA10" s="54"/>
      <c r="AB10" s="58"/>
      <c r="AH10" s="46"/>
    </row>
    <row r="11" spans="1:34" ht="15.75" customHeight="1" x14ac:dyDescent="0.35">
      <c r="A11" s="32">
        <v>142</v>
      </c>
      <c r="B11" s="32" t="s">
        <v>160</v>
      </c>
      <c r="C11" s="90">
        <v>142</v>
      </c>
      <c r="D11" s="81">
        <v>1.0330361407504075E-2</v>
      </c>
      <c r="E11" s="78">
        <f t="shared" si="1"/>
        <v>4.4205436785639443E-2</v>
      </c>
      <c r="F11" s="78">
        <f t="shared" si="2"/>
        <v>4.4205439999999999E-2</v>
      </c>
      <c r="G11" s="44" t="s">
        <v>249</v>
      </c>
      <c r="H11" s="40"/>
      <c r="I11" s="40"/>
      <c r="J11" s="65">
        <f t="shared" si="0"/>
        <v>1.0330361407504075E-2</v>
      </c>
      <c r="K11" s="66">
        <f t="shared" si="3"/>
        <v>3.3875078592495923E-2</v>
      </c>
      <c r="L11" s="40"/>
      <c r="M11" s="117"/>
      <c r="N11" s="134">
        <v>5.0830254116855385E-2</v>
      </c>
      <c r="O11" s="31"/>
      <c r="P11" s="136">
        <v>5.5463502896748097E-2</v>
      </c>
      <c r="Q11" s="31">
        <f t="shared" si="4"/>
        <v>7.9357193447482474E-2</v>
      </c>
      <c r="R11" s="36">
        <v>0.5</v>
      </c>
      <c r="S11" s="19"/>
      <c r="U11" s="46"/>
      <c r="AB11" s="58"/>
      <c r="AH11" s="46"/>
    </row>
    <row r="12" spans="1:34" ht="15.75" customHeight="1" x14ac:dyDescent="0.35">
      <c r="A12" s="32">
        <v>146</v>
      </c>
      <c r="B12" s="32" t="s">
        <v>161</v>
      </c>
      <c r="C12" s="90">
        <v>146</v>
      </c>
      <c r="D12" s="81">
        <v>1.0330361407504075E-2</v>
      </c>
      <c r="E12" s="78">
        <f t="shared" si="1"/>
        <v>4.4205436785639443E-2</v>
      </c>
      <c r="F12" s="78">
        <f t="shared" si="2"/>
        <v>4.4205439999999999E-2</v>
      </c>
      <c r="G12" s="44" t="s">
        <v>249</v>
      </c>
      <c r="H12" s="40"/>
      <c r="I12" s="40"/>
      <c r="J12" s="65">
        <f t="shared" si="0"/>
        <v>1.0330361407504075E-2</v>
      </c>
      <c r="K12" s="66">
        <f t="shared" si="3"/>
        <v>3.3875078592495923E-2</v>
      </c>
      <c r="L12" s="40"/>
      <c r="M12" s="117"/>
      <c r="N12" s="134">
        <v>5.5463502896748097E-2</v>
      </c>
      <c r="O12" s="31"/>
      <c r="P12" s="136">
        <v>6.7119049167866013E-2</v>
      </c>
      <c r="Q12" s="31">
        <f>+P14</f>
        <v>0.10131880096229512</v>
      </c>
      <c r="R12" s="36">
        <v>0.6</v>
      </c>
      <c r="S12" s="19"/>
      <c r="U12" s="46"/>
      <c r="AB12" s="58"/>
      <c r="AH12" s="46"/>
    </row>
    <row r="13" spans="1:34" ht="15.75" customHeight="1" x14ac:dyDescent="0.35">
      <c r="A13" s="32">
        <v>148</v>
      </c>
      <c r="B13" s="32" t="s">
        <v>162</v>
      </c>
      <c r="C13" s="90">
        <v>148</v>
      </c>
      <c r="D13" s="81">
        <v>1.0330361407504075E-2</v>
      </c>
      <c r="E13" s="78">
        <f t="shared" si="1"/>
        <v>4.4205436785639443E-2</v>
      </c>
      <c r="F13" s="78">
        <f t="shared" si="2"/>
        <v>4.4205439999999999E-2</v>
      </c>
      <c r="G13" s="44" t="s">
        <v>249</v>
      </c>
      <c r="H13" s="40"/>
      <c r="I13" s="40"/>
      <c r="J13" s="65">
        <f t="shared" si="0"/>
        <v>1.0330361407504075E-2</v>
      </c>
      <c r="K13" s="66">
        <f t="shared" si="3"/>
        <v>3.3875078592495923E-2</v>
      </c>
      <c r="L13" s="40"/>
      <c r="M13" s="117"/>
      <c r="N13" s="134">
        <v>6.7119049167866013E-2</v>
      </c>
      <c r="O13" s="31"/>
      <c r="P13" s="136">
        <v>7.9357193447482474E-2</v>
      </c>
      <c r="Q13" s="31">
        <f t="shared" si="4"/>
        <v>0.10969789777633281</v>
      </c>
      <c r="R13" s="36">
        <v>0.7</v>
      </c>
      <c r="S13" s="19"/>
      <c r="U13" s="46"/>
      <c r="AB13" s="58"/>
      <c r="AH13" s="46"/>
    </row>
    <row r="14" spans="1:34" ht="15.75" customHeight="1" x14ac:dyDescent="0.35">
      <c r="A14" s="32">
        <v>157</v>
      </c>
      <c r="B14" s="32" t="s">
        <v>137</v>
      </c>
      <c r="C14" s="90">
        <v>157</v>
      </c>
      <c r="D14" s="81">
        <v>3.4647078455399889E-2</v>
      </c>
      <c r="E14" s="78">
        <f t="shared" si="1"/>
        <v>5.0830254116855385E-2</v>
      </c>
      <c r="F14" s="78">
        <f t="shared" si="2"/>
        <v>5.083025E-2</v>
      </c>
      <c r="G14" s="44" t="s">
        <v>249</v>
      </c>
      <c r="H14" s="40"/>
      <c r="I14" s="40"/>
      <c r="J14" s="65">
        <f t="shared" si="0"/>
        <v>3.4647078455399889E-2</v>
      </c>
      <c r="K14" s="66">
        <f t="shared" si="3"/>
        <v>1.6183171544600111E-2</v>
      </c>
      <c r="L14" s="40"/>
      <c r="M14" s="117"/>
      <c r="N14" s="134">
        <v>7.9357193447482474E-2</v>
      </c>
      <c r="O14" s="31"/>
      <c r="P14" s="136">
        <v>0.10131880096229512</v>
      </c>
      <c r="Q14" s="31">
        <f t="shared" si="4"/>
        <v>0.12354942576807711</v>
      </c>
      <c r="R14" s="36">
        <v>0.8</v>
      </c>
      <c r="S14" s="19"/>
      <c r="U14" s="46"/>
      <c r="AB14" s="58"/>
      <c r="AH14" s="46"/>
    </row>
    <row r="15" spans="1:34" ht="15.75" customHeight="1" x14ac:dyDescent="0.35">
      <c r="A15" s="32">
        <v>166</v>
      </c>
      <c r="B15" s="32" t="s">
        <v>136</v>
      </c>
      <c r="C15" s="90">
        <v>166</v>
      </c>
      <c r="D15" s="81">
        <v>9.7459645940841406E-3</v>
      </c>
      <c r="E15" s="78">
        <f t="shared" si="1"/>
        <v>4.4205436785639443E-2</v>
      </c>
      <c r="F15" s="78">
        <f t="shared" si="2"/>
        <v>4.4205439999999999E-2</v>
      </c>
      <c r="G15" s="44" t="s">
        <v>249</v>
      </c>
      <c r="H15" s="40"/>
      <c r="I15" s="40"/>
      <c r="J15" s="65">
        <f t="shared" si="0"/>
        <v>9.7459645940841406E-3</v>
      </c>
      <c r="K15" s="66">
        <f t="shared" si="3"/>
        <v>3.445947540591586E-2</v>
      </c>
      <c r="L15" s="40"/>
      <c r="M15" s="117"/>
      <c r="N15" s="134">
        <v>0.10131880096229512</v>
      </c>
      <c r="O15" s="31"/>
      <c r="P15" s="136">
        <v>0.10969789777633281</v>
      </c>
      <c r="Q15" s="31">
        <f t="shared" si="4"/>
        <v>0.13491707464776315</v>
      </c>
      <c r="R15" s="36">
        <v>0.9</v>
      </c>
      <c r="S15" s="19"/>
      <c r="U15" s="46"/>
      <c r="AB15" s="58"/>
      <c r="AH15" s="46"/>
    </row>
    <row r="16" spans="1:34" ht="15.75" customHeight="1" x14ac:dyDescent="0.35">
      <c r="A16" s="32">
        <v>167</v>
      </c>
      <c r="B16" s="32" t="s">
        <v>135</v>
      </c>
      <c r="C16" s="90">
        <v>167</v>
      </c>
      <c r="D16" s="81">
        <v>2.1379468307805714E-2</v>
      </c>
      <c r="E16" s="78">
        <f t="shared" si="1"/>
        <v>5.0830254116855385E-2</v>
      </c>
      <c r="F16" s="78">
        <f t="shared" si="2"/>
        <v>5.083025E-2</v>
      </c>
      <c r="G16" s="44" t="s">
        <v>249</v>
      </c>
      <c r="H16" s="40"/>
      <c r="I16" s="40"/>
      <c r="J16" s="65">
        <f t="shared" si="0"/>
        <v>2.1379468307805714E-2</v>
      </c>
      <c r="K16" s="66">
        <f t="shared" si="3"/>
        <v>2.9450781692194287E-2</v>
      </c>
      <c r="L16" s="45"/>
      <c r="M16" s="117"/>
      <c r="N16" s="134">
        <v>0.10969789777633281</v>
      </c>
      <c r="O16" s="31"/>
      <c r="P16" s="137">
        <v>0.12354942576807711</v>
      </c>
      <c r="Q16" s="31">
        <f t="shared" si="4"/>
        <v>0.14201445538346427</v>
      </c>
      <c r="R16" s="36">
        <v>1</v>
      </c>
      <c r="S16" s="19"/>
      <c r="U16" s="46"/>
      <c r="AB16" s="58"/>
      <c r="AH16" s="46"/>
    </row>
    <row r="17" spans="1:34" ht="15.75" customHeight="1" x14ac:dyDescent="0.35">
      <c r="A17" s="32">
        <v>170</v>
      </c>
      <c r="B17" s="32" t="s">
        <v>163</v>
      </c>
      <c r="C17" s="90">
        <v>170</v>
      </c>
      <c r="D17" s="81">
        <v>9.7459645940841406E-3</v>
      </c>
      <c r="E17" s="78">
        <f t="shared" si="1"/>
        <v>4.4205436785639443E-2</v>
      </c>
      <c r="F17" s="78">
        <f t="shared" si="2"/>
        <v>4.4205439999999999E-2</v>
      </c>
      <c r="G17" s="44" t="s">
        <v>249</v>
      </c>
      <c r="H17" s="40"/>
      <c r="I17" s="40"/>
      <c r="J17" s="65">
        <f t="shared" si="0"/>
        <v>9.7459645940841406E-3</v>
      </c>
      <c r="K17" s="66">
        <f t="shared" si="3"/>
        <v>3.445947540591586E-2</v>
      </c>
      <c r="L17" s="45"/>
      <c r="M17" s="118"/>
      <c r="N17" s="134">
        <v>0.12354942576807711</v>
      </c>
      <c r="O17" s="31"/>
      <c r="P17" s="53">
        <f>+N17+$O$5</f>
        <v>0.13491707464776315</v>
      </c>
      <c r="Q17" s="47">
        <f>+P19</f>
        <v>0.14648213450463501</v>
      </c>
      <c r="R17" s="36"/>
      <c r="S17" s="19"/>
      <c r="U17" s="46"/>
      <c r="AB17" s="58"/>
      <c r="AH17" s="46"/>
    </row>
    <row r="18" spans="1:34" ht="15.75" customHeight="1" x14ac:dyDescent="0.35">
      <c r="A18" s="32">
        <v>172</v>
      </c>
      <c r="B18" s="32" t="s">
        <v>134</v>
      </c>
      <c r="C18" s="90">
        <v>172</v>
      </c>
      <c r="D18" s="81">
        <v>7.6200494671441271E-2</v>
      </c>
      <c r="E18" s="78">
        <f t="shared" si="1"/>
        <v>7.9357193447482474E-2</v>
      </c>
      <c r="F18" s="78">
        <f t="shared" si="2"/>
        <v>7.9357189999999994E-2</v>
      </c>
      <c r="G18" s="97"/>
      <c r="H18" s="40"/>
      <c r="I18" s="40"/>
      <c r="J18" s="65">
        <f t="shared" si="0"/>
        <v>7.6200494671441271E-2</v>
      </c>
      <c r="K18" s="66">
        <f t="shared" si="3"/>
        <v>3.1566953285587229E-3</v>
      </c>
      <c r="L18" s="45"/>
      <c r="M18" s="40"/>
      <c r="N18" s="138">
        <v>0.13064680650377825</v>
      </c>
      <c r="O18" s="47"/>
      <c r="P18" s="53">
        <f>+N18+$O$5</f>
        <v>0.14201445538346427</v>
      </c>
      <c r="Q18" s="47">
        <f t="shared" ref="Q18:Q27" si="5">+P20</f>
        <v>0.17076036784756185</v>
      </c>
      <c r="R18" s="76"/>
      <c r="U18" s="46"/>
      <c r="AB18" s="58"/>
      <c r="AH18" s="46"/>
    </row>
    <row r="19" spans="1:34" ht="15.75" customHeight="1" x14ac:dyDescent="0.35">
      <c r="A19" s="32">
        <v>173</v>
      </c>
      <c r="B19" s="32" t="s">
        <v>164</v>
      </c>
      <c r="C19" s="90">
        <v>173</v>
      </c>
      <c r="D19" s="81">
        <v>9.7459645940841406E-3</v>
      </c>
      <c r="E19" s="78">
        <f t="shared" si="1"/>
        <v>4.4205436785639443E-2</v>
      </c>
      <c r="F19" s="78">
        <f t="shared" si="2"/>
        <v>4.4205439999999999E-2</v>
      </c>
      <c r="G19" s="44" t="s">
        <v>249</v>
      </c>
      <c r="H19" s="40"/>
      <c r="I19" s="40"/>
      <c r="J19" s="65">
        <f t="shared" si="0"/>
        <v>9.7459645940841406E-3</v>
      </c>
      <c r="K19" s="66">
        <f t="shared" si="3"/>
        <v>3.445947540591586E-2</v>
      </c>
      <c r="L19" s="45"/>
      <c r="M19" s="40"/>
      <c r="N19" s="138">
        <v>0.13511448562494899</v>
      </c>
      <c r="O19" s="47"/>
      <c r="P19" s="53">
        <f t="shared" ref="P19:P28" si="6">+N19+$O$5</f>
        <v>0.14648213450463501</v>
      </c>
      <c r="Q19" s="47">
        <f t="shared" si="5"/>
        <v>0.17608866423029149</v>
      </c>
      <c r="R19" s="76"/>
      <c r="U19" s="46"/>
      <c r="AB19" s="58"/>
      <c r="AH19" s="46"/>
    </row>
    <row r="20" spans="1:34" ht="15.75" customHeight="1" x14ac:dyDescent="0.35">
      <c r="A20" s="32">
        <v>174</v>
      </c>
      <c r="B20" s="32" t="s">
        <v>165</v>
      </c>
      <c r="C20" s="90">
        <v>174</v>
      </c>
      <c r="D20" s="81">
        <v>9.7459645940841406E-3</v>
      </c>
      <c r="E20" s="78">
        <f t="shared" si="1"/>
        <v>4.4205436785639443E-2</v>
      </c>
      <c r="F20" s="78">
        <f t="shared" si="2"/>
        <v>4.4205439999999999E-2</v>
      </c>
      <c r="G20" s="44" t="s">
        <v>249</v>
      </c>
      <c r="H20" s="40"/>
      <c r="I20" s="40"/>
      <c r="J20" s="65">
        <f t="shared" si="0"/>
        <v>9.7459645940841406E-3</v>
      </c>
      <c r="K20" s="66">
        <f t="shared" si="3"/>
        <v>3.445947540591586E-2</v>
      </c>
      <c r="L20" s="45"/>
      <c r="M20" s="40"/>
      <c r="N20" s="138">
        <v>0.15939271896787582</v>
      </c>
      <c r="O20" s="47"/>
      <c r="P20" s="53">
        <f t="shared" si="6"/>
        <v>0.17076036784756185</v>
      </c>
      <c r="Q20" s="47">
        <f t="shared" si="5"/>
        <v>0.17847639599638598</v>
      </c>
      <c r="R20" s="77"/>
      <c r="U20" s="46"/>
      <c r="AB20" s="58"/>
      <c r="AH20" s="46"/>
    </row>
    <row r="21" spans="1:34" ht="15.75" customHeight="1" x14ac:dyDescent="0.35">
      <c r="A21" s="32">
        <v>175</v>
      </c>
      <c r="B21" s="32" t="s">
        <v>166</v>
      </c>
      <c r="C21" s="90">
        <v>175</v>
      </c>
      <c r="D21" s="81">
        <v>9.7459645940841406E-3</v>
      </c>
      <c r="E21" s="78">
        <f t="shared" si="1"/>
        <v>4.4205436785639443E-2</v>
      </c>
      <c r="F21" s="78">
        <f t="shared" si="2"/>
        <v>4.4205439999999999E-2</v>
      </c>
      <c r="G21" s="44" t="s">
        <v>249</v>
      </c>
      <c r="H21" s="40"/>
      <c r="I21" s="40"/>
      <c r="J21" s="65">
        <f t="shared" si="0"/>
        <v>9.7459645940841406E-3</v>
      </c>
      <c r="K21" s="66">
        <f t="shared" si="3"/>
        <v>3.445947540591586E-2</v>
      </c>
      <c r="L21" s="45"/>
      <c r="M21" s="40"/>
      <c r="N21" s="138">
        <v>0.16472101535060546</v>
      </c>
      <c r="O21" s="47"/>
      <c r="P21" s="53">
        <f t="shared" si="6"/>
        <v>0.17608866423029149</v>
      </c>
      <c r="Q21" s="47">
        <f t="shared" si="5"/>
        <v>0.17993184342224156</v>
      </c>
      <c r="R21" s="77"/>
      <c r="AB21" s="58"/>
      <c r="AH21" s="46"/>
    </row>
    <row r="22" spans="1:34" ht="15.75" customHeight="1" x14ac:dyDescent="0.35">
      <c r="A22" s="32">
        <v>176</v>
      </c>
      <c r="B22" s="32" t="s">
        <v>167</v>
      </c>
      <c r="C22" s="90">
        <v>176</v>
      </c>
      <c r="D22" s="81">
        <v>9.7459645940841406E-3</v>
      </c>
      <c r="E22" s="78">
        <f t="shared" si="1"/>
        <v>4.4205436785639443E-2</v>
      </c>
      <c r="F22" s="78">
        <f t="shared" si="2"/>
        <v>4.4205439999999999E-2</v>
      </c>
      <c r="G22" s="44" t="s">
        <v>249</v>
      </c>
      <c r="H22" s="40"/>
      <c r="I22" s="40"/>
      <c r="J22" s="65">
        <f t="shared" si="0"/>
        <v>9.7459645940841406E-3</v>
      </c>
      <c r="K22" s="66">
        <f t="shared" si="3"/>
        <v>3.445947540591586E-2</v>
      </c>
      <c r="L22" s="45"/>
      <c r="M22" s="40"/>
      <c r="N22" s="138">
        <v>0.16710874711669996</v>
      </c>
      <c r="O22" s="47"/>
      <c r="P22" s="53">
        <f t="shared" si="6"/>
        <v>0.17847639599638598</v>
      </c>
      <c r="Q22" s="47">
        <f t="shared" si="5"/>
        <v>0.19544906201610668</v>
      </c>
      <c r="R22" s="77"/>
      <c r="AB22" s="58"/>
      <c r="AH22" s="46"/>
    </row>
    <row r="23" spans="1:34" ht="15.75" customHeight="1" x14ac:dyDescent="0.35">
      <c r="A23" s="32">
        <v>177</v>
      </c>
      <c r="B23" s="32" t="s">
        <v>133</v>
      </c>
      <c r="C23" s="90">
        <v>177</v>
      </c>
      <c r="D23" s="81">
        <v>9.7459645940841406E-3</v>
      </c>
      <c r="E23" s="78">
        <f t="shared" si="1"/>
        <v>4.4205436785639443E-2</v>
      </c>
      <c r="F23" s="78">
        <f t="shared" si="2"/>
        <v>4.4205439999999999E-2</v>
      </c>
      <c r="G23" s="44" t="s">
        <v>249</v>
      </c>
      <c r="H23" s="40"/>
      <c r="I23" s="40"/>
      <c r="J23" s="65">
        <f t="shared" si="0"/>
        <v>9.7459645940841406E-3</v>
      </c>
      <c r="K23" s="66">
        <f t="shared" si="3"/>
        <v>3.445947540591586E-2</v>
      </c>
      <c r="L23" s="45"/>
      <c r="M23" s="40"/>
      <c r="N23" s="138">
        <v>0.16856419454255553</v>
      </c>
      <c r="O23" s="47"/>
      <c r="P23" s="53">
        <f t="shared" si="6"/>
        <v>0.17993184342224156</v>
      </c>
      <c r="Q23" s="47">
        <f t="shared" si="5"/>
        <v>0.19763596667346606</v>
      </c>
      <c r="R23" s="77"/>
      <c r="AB23" s="58"/>
      <c r="AH23" s="46"/>
    </row>
    <row r="24" spans="1:34" ht="15.75" customHeight="1" x14ac:dyDescent="0.35">
      <c r="A24" s="32">
        <v>178</v>
      </c>
      <c r="B24" s="32" t="s">
        <v>168</v>
      </c>
      <c r="C24" s="90">
        <v>178</v>
      </c>
      <c r="D24" s="81">
        <v>9.7459645940841406E-3</v>
      </c>
      <c r="E24" s="78">
        <f t="shared" si="1"/>
        <v>4.4205436785639443E-2</v>
      </c>
      <c r="F24" s="78">
        <f t="shared" si="2"/>
        <v>4.4205439999999999E-2</v>
      </c>
      <c r="G24" s="44" t="s">
        <v>249</v>
      </c>
      <c r="H24" s="40"/>
      <c r="I24" s="40"/>
      <c r="J24" s="65">
        <f t="shared" si="0"/>
        <v>9.7459645940841406E-3</v>
      </c>
      <c r="K24" s="66">
        <f t="shared" si="3"/>
        <v>3.445947540591586E-2</v>
      </c>
      <c r="L24" s="45"/>
      <c r="M24" s="40"/>
      <c r="N24" s="138">
        <v>0.18408141313642065</v>
      </c>
      <c r="O24" s="47"/>
      <c r="P24" s="53">
        <f t="shared" si="6"/>
        <v>0.19544906201610668</v>
      </c>
      <c r="Q24" s="47">
        <f t="shared" si="5"/>
        <v>0.20679403299247173</v>
      </c>
      <c r="R24" s="77"/>
      <c r="AB24" s="58"/>
      <c r="AH24" s="46"/>
    </row>
    <row r="25" spans="1:34" ht="15.75" customHeight="1" x14ac:dyDescent="0.35">
      <c r="A25" s="32">
        <v>179</v>
      </c>
      <c r="B25" s="32" t="s">
        <v>169</v>
      </c>
      <c r="C25" s="90">
        <v>179</v>
      </c>
      <c r="D25" s="81">
        <v>9.7459645940841406E-3</v>
      </c>
      <c r="E25" s="78">
        <f t="shared" si="1"/>
        <v>4.4205436785639443E-2</v>
      </c>
      <c r="F25" s="78">
        <f t="shared" si="2"/>
        <v>4.4205439999999999E-2</v>
      </c>
      <c r="G25" s="44" t="s">
        <v>249</v>
      </c>
      <c r="H25" s="40"/>
      <c r="I25" s="40"/>
      <c r="J25" s="65">
        <f t="shared" si="0"/>
        <v>9.7459645940841406E-3</v>
      </c>
      <c r="K25" s="66">
        <f t="shared" si="3"/>
        <v>3.445947540591586E-2</v>
      </c>
      <c r="L25" s="45"/>
      <c r="M25" s="40"/>
      <c r="N25" s="138">
        <v>0.18626831779378003</v>
      </c>
      <c r="O25" s="47"/>
      <c r="P25" s="53">
        <f t="shared" si="6"/>
        <v>0.19763596667346606</v>
      </c>
      <c r="Q25" s="47">
        <f t="shared" si="5"/>
        <v>0.23430129623848756</v>
      </c>
      <c r="R25" s="77"/>
      <c r="AB25" s="58"/>
      <c r="AH25" s="46"/>
    </row>
    <row r="26" spans="1:34" ht="15.75" customHeight="1" x14ac:dyDescent="0.35">
      <c r="A26" s="32">
        <v>180</v>
      </c>
      <c r="B26" s="32" t="s">
        <v>170</v>
      </c>
      <c r="C26" s="90">
        <v>180</v>
      </c>
      <c r="D26" s="81">
        <v>9.7459645940841406E-3</v>
      </c>
      <c r="E26" s="78">
        <f t="shared" si="1"/>
        <v>4.4205436785639443E-2</v>
      </c>
      <c r="F26" s="78">
        <f t="shared" si="2"/>
        <v>4.4205439999999999E-2</v>
      </c>
      <c r="G26" s="44" t="s">
        <v>249</v>
      </c>
      <c r="H26" s="40"/>
      <c r="I26" s="40"/>
      <c r="J26" s="65">
        <f t="shared" si="0"/>
        <v>9.7459645940841406E-3</v>
      </c>
      <c r="K26" s="66">
        <f t="shared" si="3"/>
        <v>3.445947540591586E-2</v>
      </c>
      <c r="L26" s="45"/>
      <c r="M26" s="40"/>
      <c r="N26" s="138">
        <v>0.19542638411278571</v>
      </c>
      <c r="O26" s="47"/>
      <c r="P26" s="53">
        <f t="shared" si="6"/>
        <v>0.20679403299247173</v>
      </c>
      <c r="Q26" s="47">
        <f t="shared" si="5"/>
        <v>0.25721007317385847</v>
      </c>
      <c r="R26" s="77"/>
      <c r="AB26" s="58"/>
      <c r="AH26" s="46"/>
    </row>
    <row r="27" spans="1:34" ht="15.75" customHeight="1" x14ac:dyDescent="0.35">
      <c r="A27" s="32">
        <v>184</v>
      </c>
      <c r="B27" s="32" t="s">
        <v>132</v>
      </c>
      <c r="C27" s="90">
        <v>184</v>
      </c>
      <c r="D27" s="81">
        <v>9.1897545239861253E-2</v>
      </c>
      <c r="E27" s="78">
        <f t="shared" si="1"/>
        <v>0.10131880096229512</v>
      </c>
      <c r="F27" s="78">
        <f t="shared" si="2"/>
        <v>0.1013188</v>
      </c>
      <c r="G27" s="97"/>
      <c r="H27" s="40"/>
      <c r="I27" s="40"/>
      <c r="J27" s="65">
        <f t="shared" si="0"/>
        <v>9.1897545239861253E-2</v>
      </c>
      <c r="K27" s="66">
        <f t="shared" si="3"/>
        <v>9.4212547601387475E-3</v>
      </c>
      <c r="L27" s="45"/>
      <c r="M27" s="40"/>
      <c r="N27" s="138">
        <v>0.22293364735880153</v>
      </c>
      <c r="O27" s="47"/>
      <c r="P27" s="53">
        <f t="shared" si="6"/>
        <v>0.23430129623848756</v>
      </c>
      <c r="Q27" s="47">
        <f t="shared" si="5"/>
        <v>0.30617571930743898</v>
      </c>
      <c r="R27" s="77"/>
      <c r="AB27" s="58"/>
      <c r="AH27" s="46"/>
    </row>
    <row r="28" spans="1:34" ht="15.75" customHeight="1" x14ac:dyDescent="0.35">
      <c r="A28" s="32">
        <v>185</v>
      </c>
      <c r="B28" s="32" t="s">
        <v>131</v>
      </c>
      <c r="C28" s="90">
        <v>185</v>
      </c>
      <c r="D28" s="81">
        <v>8.0407580968307288E-2</v>
      </c>
      <c r="E28" s="78">
        <f t="shared" si="1"/>
        <v>0.10131880096229512</v>
      </c>
      <c r="F28" s="78">
        <f t="shared" si="2"/>
        <v>0.1013188</v>
      </c>
      <c r="G28" s="97"/>
      <c r="H28" s="40"/>
      <c r="I28" s="40"/>
      <c r="J28" s="65">
        <f t="shared" si="0"/>
        <v>8.0407580968307288E-2</v>
      </c>
      <c r="K28" s="66">
        <f t="shared" si="3"/>
        <v>2.0911219031692713E-2</v>
      </c>
      <c r="L28" s="45"/>
      <c r="M28" s="40"/>
      <c r="N28" s="138">
        <v>0.24584242429417241</v>
      </c>
      <c r="O28" s="47"/>
      <c r="P28" s="53">
        <f t="shared" si="6"/>
        <v>0.25721007317385847</v>
      </c>
      <c r="Q28" s="47">
        <f>+P29</f>
        <v>0.30617571930743898</v>
      </c>
      <c r="R28" s="77"/>
      <c r="AB28" s="58"/>
      <c r="AH28" s="46"/>
    </row>
    <row r="29" spans="1:34" ht="15.75" customHeight="1" x14ac:dyDescent="0.35">
      <c r="A29" s="32">
        <v>189</v>
      </c>
      <c r="B29" s="32" t="s">
        <v>171</v>
      </c>
      <c r="C29" s="90">
        <v>189</v>
      </c>
      <c r="D29" s="81">
        <v>9.7459645940841406E-3</v>
      </c>
      <c r="E29" s="78">
        <f t="shared" si="1"/>
        <v>4.4205436785639443E-2</v>
      </c>
      <c r="F29" s="78">
        <f t="shared" si="2"/>
        <v>4.4205439999999999E-2</v>
      </c>
      <c r="G29" s="44" t="s">
        <v>249</v>
      </c>
      <c r="H29" s="40"/>
      <c r="I29" s="70"/>
      <c r="J29" s="65">
        <f t="shared" si="0"/>
        <v>9.7459645940841406E-3</v>
      </c>
      <c r="K29" s="66">
        <f t="shared" si="3"/>
        <v>3.445947540591586E-2</v>
      </c>
      <c r="L29" s="45"/>
      <c r="M29" s="40"/>
      <c r="N29" s="138">
        <v>0.29480807042775292</v>
      </c>
      <c r="O29" s="47"/>
      <c r="P29" s="53">
        <f>+N29+$O$5</f>
        <v>0.30617571930743898</v>
      </c>
      <c r="Q29" s="47">
        <f>+$P$29</f>
        <v>0.30617571930743898</v>
      </c>
      <c r="R29" s="77"/>
      <c r="AB29" s="58"/>
      <c r="AH29" s="46"/>
    </row>
    <row r="30" spans="1:34" ht="15.75" customHeight="1" x14ac:dyDescent="0.35">
      <c r="A30" s="32">
        <v>190</v>
      </c>
      <c r="B30" s="32" t="s">
        <v>172</v>
      </c>
      <c r="C30" s="90">
        <v>190</v>
      </c>
      <c r="D30" s="81">
        <v>9.7459645940841406E-3</v>
      </c>
      <c r="E30" s="78">
        <f t="shared" si="1"/>
        <v>4.4205436785639443E-2</v>
      </c>
      <c r="F30" s="78">
        <f t="shared" si="2"/>
        <v>4.4205439999999999E-2</v>
      </c>
      <c r="G30" s="44" t="s">
        <v>249</v>
      </c>
      <c r="H30" s="40"/>
      <c r="I30" s="70"/>
      <c r="J30" s="65">
        <f t="shared" si="0"/>
        <v>9.7459645940841406E-3</v>
      </c>
      <c r="K30" s="66">
        <f t="shared" si="3"/>
        <v>3.445947540591586E-2</v>
      </c>
      <c r="L30" s="45"/>
      <c r="M30" s="40"/>
      <c r="N30" s="47"/>
      <c r="O30" s="47"/>
      <c r="P30" s="53"/>
      <c r="Q30" s="47"/>
      <c r="R30" s="77"/>
      <c r="AB30" s="58"/>
      <c r="AH30" s="46"/>
    </row>
    <row r="31" spans="1:34" ht="15.75" customHeight="1" x14ac:dyDescent="0.35">
      <c r="A31" s="32">
        <v>191</v>
      </c>
      <c r="B31" s="32" t="s">
        <v>173</v>
      </c>
      <c r="C31" s="90">
        <v>191</v>
      </c>
      <c r="D31" s="81">
        <v>9.7459645940841406E-3</v>
      </c>
      <c r="E31" s="78">
        <f t="shared" si="1"/>
        <v>4.4205436785639443E-2</v>
      </c>
      <c r="F31" s="78">
        <f t="shared" si="2"/>
        <v>4.4205439999999999E-2</v>
      </c>
      <c r="G31" s="44" t="s">
        <v>249</v>
      </c>
      <c r="H31" s="40"/>
      <c r="I31" s="71"/>
      <c r="J31" s="65">
        <f t="shared" si="0"/>
        <v>9.7459645940841406E-3</v>
      </c>
      <c r="K31" s="66">
        <f t="shared" si="3"/>
        <v>3.445947540591586E-2</v>
      </c>
      <c r="L31" s="45"/>
      <c r="M31" s="40"/>
      <c r="N31" s="47"/>
      <c r="O31" s="47"/>
      <c r="P31" s="53"/>
      <c r="Q31" s="47"/>
      <c r="R31" s="49"/>
      <c r="AB31" s="58"/>
      <c r="AH31" s="46"/>
    </row>
    <row r="32" spans="1:34" ht="15.75" customHeight="1" x14ac:dyDescent="0.35">
      <c r="A32" s="32">
        <v>192</v>
      </c>
      <c r="B32" s="32" t="s">
        <v>174</v>
      </c>
      <c r="C32" s="90">
        <v>192</v>
      </c>
      <c r="D32" s="81">
        <v>9.7459645940841406E-3</v>
      </c>
      <c r="E32" s="78">
        <f t="shared" si="1"/>
        <v>4.4205436785639443E-2</v>
      </c>
      <c r="F32" s="78">
        <f t="shared" si="2"/>
        <v>4.4205439999999999E-2</v>
      </c>
      <c r="G32" s="44" t="s">
        <v>249</v>
      </c>
      <c r="H32" s="40"/>
      <c r="I32" s="72"/>
      <c r="J32" s="65">
        <f t="shared" si="0"/>
        <v>9.7459645940841406E-3</v>
      </c>
      <c r="K32" s="66">
        <f t="shared" si="3"/>
        <v>3.445947540591586E-2</v>
      </c>
      <c r="L32" s="45"/>
      <c r="M32" s="40"/>
      <c r="N32" s="47"/>
      <c r="O32" s="47"/>
      <c r="P32" s="53"/>
      <c r="Q32" s="47"/>
      <c r="R32" s="49"/>
      <c r="AB32" s="58"/>
      <c r="AH32" s="46"/>
    </row>
    <row r="33" spans="1:34" ht="15.75" customHeight="1" x14ac:dyDescent="0.35">
      <c r="A33" s="32">
        <v>193</v>
      </c>
      <c r="B33" s="32" t="s">
        <v>175</v>
      </c>
      <c r="C33" s="90">
        <v>193</v>
      </c>
      <c r="D33" s="81">
        <v>9.7459645940841406E-3</v>
      </c>
      <c r="E33" s="78">
        <f t="shared" si="1"/>
        <v>4.4205436785639443E-2</v>
      </c>
      <c r="F33" s="78">
        <f t="shared" si="2"/>
        <v>4.4205439999999999E-2</v>
      </c>
      <c r="G33" s="44" t="s">
        <v>249</v>
      </c>
      <c r="H33" s="40"/>
      <c r="I33" s="40"/>
      <c r="J33" s="65">
        <f t="shared" si="0"/>
        <v>9.7459645940841406E-3</v>
      </c>
      <c r="K33" s="66">
        <f t="shared" si="3"/>
        <v>3.445947540591586E-2</v>
      </c>
      <c r="L33" s="45"/>
      <c r="M33" s="40"/>
      <c r="N33" s="99"/>
      <c r="O33" s="53"/>
      <c r="P33" s="53"/>
      <c r="Q33" s="47"/>
      <c r="R33" s="49"/>
      <c r="AB33" s="58"/>
      <c r="AH33" s="46"/>
    </row>
    <row r="34" spans="1:34" ht="15.75" customHeight="1" x14ac:dyDescent="0.35">
      <c r="A34" s="32">
        <v>195</v>
      </c>
      <c r="B34" s="32" t="s">
        <v>176</v>
      </c>
      <c r="C34" s="90">
        <v>195</v>
      </c>
      <c r="D34" s="81">
        <v>9.7459645940841406E-3</v>
      </c>
      <c r="E34" s="78">
        <f t="shared" si="1"/>
        <v>4.4205436785639443E-2</v>
      </c>
      <c r="F34" s="78">
        <f t="shared" si="2"/>
        <v>4.4205439999999999E-2</v>
      </c>
      <c r="G34" s="44" t="s">
        <v>249</v>
      </c>
      <c r="H34" s="40"/>
      <c r="I34" s="40"/>
      <c r="J34" s="65">
        <f t="shared" si="0"/>
        <v>9.7459645940841406E-3</v>
      </c>
      <c r="K34" s="66">
        <f t="shared" si="3"/>
        <v>3.445947540591586E-2</v>
      </c>
      <c r="L34" s="45"/>
      <c r="M34" s="40"/>
      <c r="N34" s="99"/>
      <c r="O34" s="47"/>
      <c r="P34" s="53"/>
      <c r="Q34" s="47"/>
      <c r="R34" s="48"/>
      <c r="AB34" s="58"/>
      <c r="AH34" s="46"/>
    </row>
    <row r="35" spans="1:34" ht="15.75" customHeight="1" x14ac:dyDescent="0.35">
      <c r="A35" s="32">
        <v>196</v>
      </c>
      <c r="B35" s="32" t="s">
        <v>130</v>
      </c>
      <c r="C35" s="90">
        <v>196</v>
      </c>
      <c r="D35" s="81">
        <v>0.16472101535060546</v>
      </c>
      <c r="E35" s="78">
        <f t="shared" si="1"/>
        <v>0.17608866423029149</v>
      </c>
      <c r="F35" s="78">
        <f t="shared" si="2"/>
        <v>0.17608866000000001</v>
      </c>
      <c r="G35" s="97"/>
      <c r="H35" s="40"/>
      <c r="I35" s="40"/>
      <c r="J35" s="65">
        <f t="shared" si="0"/>
        <v>0.16472101535060546</v>
      </c>
      <c r="K35" s="66">
        <f t="shared" si="3"/>
        <v>1.1367644649394548E-2</v>
      </c>
      <c r="L35" s="45"/>
      <c r="M35" s="40"/>
      <c r="N35" s="99"/>
      <c r="O35" s="47"/>
      <c r="P35" s="53"/>
      <c r="Q35" s="47"/>
      <c r="R35" s="48"/>
      <c r="AB35" s="58"/>
      <c r="AH35" s="46"/>
    </row>
    <row r="36" spans="1:34" ht="15.75" customHeight="1" x14ac:dyDescent="0.35">
      <c r="A36" s="32">
        <v>198</v>
      </c>
      <c r="B36" s="32" t="s">
        <v>129</v>
      </c>
      <c r="C36" s="90">
        <v>198</v>
      </c>
      <c r="D36" s="81">
        <v>0.16472101535060546</v>
      </c>
      <c r="E36" s="78">
        <f t="shared" si="1"/>
        <v>0.17608866423029149</v>
      </c>
      <c r="F36" s="78">
        <f t="shared" si="2"/>
        <v>0.17608866000000001</v>
      </c>
      <c r="G36" s="97"/>
      <c r="H36" s="40"/>
      <c r="I36" s="40"/>
      <c r="J36" s="65">
        <f t="shared" si="0"/>
        <v>0.16472101535060546</v>
      </c>
      <c r="K36" s="66">
        <f t="shared" si="3"/>
        <v>1.1367644649394548E-2</v>
      </c>
      <c r="L36" s="45"/>
      <c r="M36" s="40"/>
      <c r="N36" s="99"/>
      <c r="O36" s="47"/>
      <c r="P36" s="53"/>
      <c r="Q36" s="47"/>
      <c r="R36" s="48"/>
      <c r="AB36" s="58"/>
      <c r="AH36" s="46"/>
    </row>
    <row r="37" spans="1:34" ht="15.75" customHeight="1" x14ac:dyDescent="0.35">
      <c r="A37" s="32">
        <v>186</v>
      </c>
      <c r="B37" s="32" t="s">
        <v>284</v>
      </c>
      <c r="C37" s="90">
        <v>186</v>
      </c>
      <c r="D37" s="81">
        <v>8.5248052868934256E-3</v>
      </c>
      <c r="E37" s="78">
        <f t="shared" si="1"/>
        <v>4.4205436785639443E-2</v>
      </c>
      <c r="F37" s="78">
        <f t="shared" si="2"/>
        <v>4.4205439999999999E-2</v>
      </c>
      <c r="G37" s="44" t="s">
        <v>249</v>
      </c>
      <c r="H37" s="40"/>
      <c r="I37" s="40"/>
      <c r="J37" s="65">
        <f t="shared" si="0"/>
        <v>8.5248052868934256E-3</v>
      </c>
      <c r="K37" s="66">
        <f t="shared" si="3"/>
        <v>3.5680634713106577E-2</v>
      </c>
      <c r="L37" s="45"/>
      <c r="M37" s="40"/>
      <c r="N37" s="99"/>
      <c r="O37" s="47"/>
      <c r="P37" s="53"/>
      <c r="Q37" s="47"/>
      <c r="R37" s="48"/>
      <c r="AB37" s="58"/>
      <c r="AH37" s="46"/>
    </row>
    <row r="38" spans="1:34" ht="15.75" customHeight="1" x14ac:dyDescent="0.35">
      <c r="A38" s="32">
        <v>199</v>
      </c>
      <c r="B38" s="32" t="s">
        <v>177</v>
      </c>
      <c r="C38" s="90">
        <v>199</v>
      </c>
      <c r="D38" s="81">
        <v>0.15939271896787582</v>
      </c>
      <c r="E38" s="78">
        <f t="shared" si="1"/>
        <v>0.17076036784756185</v>
      </c>
      <c r="F38" s="78">
        <f t="shared" si="2"/>
        <v>0.17076036999999999</v>
      </c>
      <c r="G38" s="97"/>
      <c r="H38" s="40"/>
      <c r="I38" s="40"/>
      <c r="J38" s="65">
        <f t="shared" si="0"/>
        <v>0.15939271896787582</v>
      </c>
      <c r="K38" s="66">
        <f t="shared" si="3"/>
        <v>1.1367651032124171E-2</v>
      </c>
      <c r="L38" s="45"/>
      <c r="M38" s="40"/>
      <c r="N38" s="99"/>
      <c r="O38" s="47"/>
      <c r="P38" s="53"/>
      <c r="Q38" s="47"/>
      <c r="R38" s="48"/>
      <c r="AB38" s="58"/>
      <c r="AH38" s="46"/>
    </row>
    <row r="39" spans="1:34" ht="15.75" customHeight="1" x14ac:dyDescent="0.35">
      <c r="A39" s="32">
        <v>70</v>
      </c>
      <c r="B39" s="32" t="s">
        <v>128</v>
      </c>
      <c r="C39" s="90">
        <v>70</v>
      </c>
      <c r="D39" s="81">
        <v>0.15939271896787582</v>
      </c>
      <c r="E39" s="78">
        <f t="shared" si="1"/>
        <v>0.17076036784756185</v>
      </c>
      <c r="F39" s="78">
        <f t="shared" si="2"/>
        <v>0.17076036999999999</v>
      </c>
      <c r="G39" s="97"/>
      <c r="H39" s="40"/>
      <c r="I39" s="40"/>
      <c r="J39" s="65">
        <f t="shared" si="0"/>
        <v>0.15939271896787582</v>
      </c>
      <c r="K39" s="66">
        <f t="shared" si="3"/>
        <v>1.1367651032124171E-2</v>
      </c>
      <c r="L39" s="45"/>
      <c r="M39" s="40"/>
      <c r="N39" s="99"/>
      <c r="O39" s="47"/>
      <c r="P39" s="53"/>
      <c r="Q39" s="47"/>
      <c r="R39" s="48"/>
      <c r="AB39" s="58"/>
      <c r="AH39" s="46"/>
    </row>
    <row r="40" spans="1:34" ht="15.75" customHeight="1" x14ac:dyDescent="0.35">
      <c r="A40" s="32">
        <v>207</v>
      </c>
      <c r="B40" s="32" t="s">
        <v>127</v>
      </c>
      <c r="C40" s="90">
        <v>207</v>
      </c>
      <c r="D40" s="81">
        <v>4.6058050798916984E-2</v>
      </c>
      <c r="E40" s="78">
        <f t="shared" si="1"/>
        <v>5.0830254116855385E-2</v>
      </c>
      <c r="F40" s="78">
        <f t="shared" si="2"/>
        <v>5.083025E-2</v>
      </c>
      <c r="G40" s="97"/>
      <c r="H40" s="40"/>
      <c r="I40" s="40"/>
      <c r="J40" s="65">
        <f t="shared" si="0"/>
        <v>4.6058050798916984E-2</v>
      </c>
      <c r="K40" s="66">
        <f t="shared" si="3"/>
        <v>4.7721992010830161E-3</v>
      </c>
      <c r="L40" s="45"/>
      <c r="M40" s="40"/>
      <c r="N40" s="99"/>
      <c r="O40" s="47"/>
      <c r="P40" s="53"/>
      <c r="Q40" s="47"/>
      <c r="R40" s="48"/>
      <c r="AB40" s="58"/>
      <c r="AH40" s="46"/>
    </row>
    <row r="41" spans="1:34" ht="15.75" customHeight="1" x14ac:dyDescent="0.35">
      <c r="A41" s="32">
        <v>52</v>
      </c>
      <c r="B41" s="32" t="s">
        <v>126</v>
      </c>
      <c r="C41" s="90">
        <v>52</v>
      </c>
      <c r="D41" s="81">
        <v>5.156678347331644E-2</v>
      </c>
      <c r="E41" s="78">
        <f t="shared" si="1"/>
        <v>5.5463502896748097E-2</v>
      </c>
      <c r="F41" s="78">
        <f t="shared" si="2"/>
        <v>5.5463499999999999E-2</v>
      </c>
      <c r="G41" s="97"/>
      <c r="H41" s="40"/>
      <c r="I41" s="40"/>
      <c r="J41" s="65">
        <f t="shared" si="0"/>
        <v>5.156678347331644E-2</v>
      </c>
      <c r="K41" s="66">
        <f t="shared" si="3"/>
        <v>3.8967165266835593E-3</v>
      </c>
      <c r="L41" s="45"/>
      <c r="M41" s="40"/>
      <c r="N41" s="99"/>
      <c r="O41" s="47"/>
      <c r="P41" s="53"/>
      <c r="Q41" s="47"/>
      <c r="R41" s="48"/>
      <c r="AB41" s="58"/>
      <c r="AH41" s="46"/>
    </row>
    <row r="42" spans="1:34" ht="15.75" customHeight="1" x14ac:dyDescent="0.35">
      <c r="A42" s="32">
        <v>209</v>
      </c>
      <c r="B42" s="32" t="s">
        <v>178</v>
      </c>
      <c r="C42" s="90">
        <v>209</v>
      </c>
      <c r="D42" s="81">
        <v>5.156678347331644E-2</v>
      </c>
      <c r="E42" s="78">
        <f t="shared" si="1"/>
        <v>5.5463502896748097E-2</v>
      </c>
      <c r="F42" s="78">
        <f t="shared" si="2"/>
        <v>5.5463499999999999E-2</v>
      </c>
      <c r="G42" s="97"/>
      <c r="H42" s="40"/>
      <c r="I42" s="40"/>
      <c r="J42" s="65">
        <f t="shared" si="0"/>
        <v>5.156678347331644E-2</v>
      </c>
      <c r="K42" s="66">
        <f t="shared" si="3"/>
        <v>3.8967165266835593E-3</v>
      </c>
      <c r="L42" s="45"/>
      <c r="M42" s="40"/>
      <c r="N42" s="99"/>
      <c r="O42" s="47"/>
      <c r="P42" s="53"/>
      <c r="Q42" s="47"/>
      <c r="R42" s="48"/>
      <c r="AB42" s="58"/>
      <c r="AH42" s="46"/>
    </row>
    <row r="43" spans="1:34" ht="15.75" customHeight="1" x14ac:dyDescent="0.35">
      <c r="A43" s="32">
        <v>211</v>
      </c>
      <c r="B43" s="32" t="s">
        <v>125</v>
      </c>
      <c r="C43" s="90">
        <v>211</v>
      </c>
      <c r="D43" s="81">
        <v>5.7079140663472611E-2</v>
      </c>
      <c r="E43" s="78">
        <f t="shared" si="1"/>
        <v>6.7119049167866013E-2</v>
      </c>
      <c r="F43" s="79">
        <f t="shared" si="2"/>
        <v>6.711905E-2</v>
      </c>
      <c r="G43" s="97"/>
      <c r="H43" s="40"/>
      <c r="I43" s="40"/>
      <c r="J43" s="65">
        <f t="shared" si="0"/>
        <v>5.7079140663472611E-2</v>
      </c>
      <c r="K43" s="66">
        <f t="shared" si="3"/>
        <v>1.0039909336527389E-2</v>
      </c>
      <c r="L43" s="45"/>
      <c r="M43" s="40"/>
      <c r="N43" s="99"/>
      <c r="O43" s="47"/>
      <c r="P43" s="53"/>
      <c r="Q43" s="47"/>
      <c r="R43" s="48"/>
      <c r="AB43" s="58"/>
      <c r="AH43" s="46"/>
    </row>
    <row r="44" spans="1:34" ht="15.75" customHeight="1" x14ac:dyDescent="0.35">
      <c r="A44" s="32">
        <v>215</v>
      </c>
      <c r="B44" s="32" t="s">
        <v>179</v>
      </c>
      <c r="C44" s="90">
        <v>215</v>
      </c>
      <c r="D44" s="81">
        <v>3.2499528281563148E-2</v>
      </c>
      <c r="E44" s="78">
        <f t="shared" si="1"/>
        <v>5.0830254116855385E-2</v>
      </c>
      <c r="F44" s="78">
        <f t="shared" si="2"/>
        <v>5.083025E-2</v>
      </c>
      <c r="G44" s="44" t="s">
        <v>249</v>
      </c>
      <c r="H44" s="40"/>
      <c r="I44" s="40"/>
      <c r="J44" s="65">
        <f t="shared" si="0"/>
        <v>3.2499528281563148E-2</v>
      </c>
      <c r="K44" s="66">
        <f t="shared" si="3"/>
        <v>1.8330721718436853E-2</v>
      </c>
      <c r="L44" s="45"/>
      <c r="M44" s="40"/>
      <c r="N44" s="53"/>
      <c r="O44" s="47"/>
      <c r="P44" s="53"/>
      <c r="Q44" s="47"/>
      <c r="R44" s="48"/>
      <c r="AB44" s="58"/>
      <c r="AH44" s="46"/>
    </row>
    <row r="45" spans="1:34" ht="15.75" customHeight="1" x14ac:dyDescent="0.35">
      <c r="A45" s="32">
        <v>217</v>
      </c>
      <c r="B45" s="32" t="s">
        <v>180</v>
      </c>
      <c r="C45" s="90">
        <v>217</v>
      </c>
      <c r="D45" s="81">
        <v>4.4297229791487813E-2</v>
      </c>
      <c r="E45" s="78">
        <f t="shared" si="1"/>
        <v>5.0830254116855385E-2</v>
      </c>
      <c r="F45" s="78">
        <f t="shared" si="2"/>
        <v>5.083025E-2</v>
      </c>
      <c r="G45" s="97"/>
      <c r="H45" s="40"/>
      <c r="I45" s="40"/>
      <c r="J45" s="65">
        <f t="shared" si="0"/>
        <v>4.4297229791487813E-2</v>
      </c>
      <c r="K45" s="66">
        <f t="shared" si="3"/>
        <v>6.5330202085121872E-3</v>
      </c>
      <c r="L45" s="45"/>
      <c r="M45" s="40"/>
      <c r="N45" s="53"/>
      <c r="O45" s="47"/>
      <c r="P45" s="53"/>
      <c r="Q45" s="47"/>
      <c r="R45" s="48"/>
      <c r="AB45" s="58"/>
      <c r="AH45" s="46"/>
    </row>
    <row r="46" spans="1:34" ht="15.75" customHeight="1" x14ac:dyDescent="0.35">
      <c r="A46" s="32">
        <v>223</v>
      </c>
      <c r="B46" s="32" t="s">
        <v>124</v>
      </c>
      <c r="C46" s="90">
        <v>223</v>
      </c>
      <c r="D46" s="81">
        <v>1.3608308982699208E-2</v>
      </c>
      <c r="E46" s="78">
        <f t="shared" si="1"/>
        <v>4.4205436785639443E-2</v>
      </c>
      <c r="F46" s="78">
        <f t="shared" si="2"/>
        <v>4.4205439999999999E-2</v>
      </c>
      <c r="G46" s="44" t="s">
        <v>249</v>
      </c>
      <c r="H46" s="40"/>
      <c r="I46" s="40"/>
      <c r="J46" s="65">
        <f t="shared" si="0"/>
        <v>1.3608308982699208E-2</v>
      </c>
      <c r="K46" s="66">
        <f t="shared" si="3"/>
        <v>3.0597131017300792E-2</v>
      </c>
      <c r="L46" s="45"/>
      <c r="M46" s="40"/>
      <c r="N46" s="53"/>
      <c r="O46" s="47"/>
      <c r="P46" s="53"/>
      <c r="Q46" s="47"/>
      <c r="R46" s="48"/>
      <c r="AB46" s="58"/>
      <c r="AH46" s="46"/>
    </row>
    <row r="47" spans="1:34" ht="15.75" customHeight="1" x14ac:dyDescent="0.35">
      <c r="A47" s="32">
        <v>224</v>
      </c>
      <c r="B47" s="32" t="s">
        <v>123</v>
      </c>
      <c r="C47" s="90">
        <v>224</v>
      </c>
      <c r="D47" s="81">
        <v>4.0038807682435784E-2</v>
      </c>
      <c r="E47" s="78">
        <f t="shared" si="1"/>
        <v>4.4205436785639443E-2</v>
      </c>
      <c r="F47" s="78">
        <f t="shared" si="2"/>
        <v>4.4205439999999999E-2</v>
      </c>
      <c r="G47" s="97"/>
      <c r="H47" s="40"/>
      <c r="I47" s="40"/>
      <c r="J47" s="65">
        <f t="shared" si="0"/>
        <v>4.0038807682435784E-2</v>
      </c>
      <c r="K47" s="66">
        <f t="shared" si="3"/>
        <v>4.1666323175642145E-3</v>
      </c>
      <c r="L47" s="45"/>
      <c r="M47" s="40"/>
      <c r="N47" s="53"/>
      <c r="O47" s="47"/>
      <c r="P47" s="53"/>
      <c r="Q47" s="47"/>
      <c r="R47" s="48"/>
      <c r="AB47" s="58"/>
      <c r="AH47" s="46"/>
    </row>
    <row r="48" spans="1:34" ht="15.75" customHeight="1" x14ac:dyDescent="0.35">
      <c r="A48" s="32">
        <v>73</v>
      </c>
      <c r="B48" s="32" t="s">
        <v>279</v>
      </c>
      <c r="C48" s="90">
        <v>73</v>
      </c>
      <c r="D48" s="81">
        <v>2.3154690915323427E-2</v>
      </c>
      <c r="E48" s="78">
        <f t="shared" si="1"/>
        <v>5.0830254116855385E-2</v>
      </c>
      <c r="F48" s="78">
        <f t="shared" si="2"/>
        <v>5.083025E-2</v>
      </c>
      <c r="G48" s="44" t="s">
        <v>249</v>
      </c>
      <c r="H48" s="40"/>
      <c r="I48" s="40"/>
      <c r="J48" s="65">
        <f t="shared" si="0"/>
        <v>2.3154690915323427E-2</v>
      </c>
      <c r="K48" s="66">
        <f t="shared" si="3"/>
        <v>2.7675559084676574E-2</v>
      </c>
      <c r="L48" s="45"/>
      <c r="M48" s="40"/>
      <c r="N48" s="53"/>
      <c r="O48" s="47"/>
      <c r="P48" s="53"/>
      <c r="Q48" s="47"/>
      <c r="R48" s="48"/>
      <c r="AB48" s="58"/>
      <c r="AH48" s="46"/>
    </row>
    <row r="49" spans="1:34" ht="15.75" customHeight="1" x14ac:dyDescent="0.35">
      <c r="A49" s="32">
        <v>227</v>
      </c>
      <c r="B49" s="32" t="s">
        <v>122</v>
      </c>
      <c r="C49" s="90">
        <v>227</v>
      </c>
      <c r="D49" s="81">
        <v>6.8669128161160303E-2</v>
      </c>
      <c r="E49" s="78">
        <f t="shared" si="1"/>
        <v>7.9357193447482474E-2</v>
      </c>
      <c r="F49" s="78">
        <f t="shared" si="2"/>
        <v>7.9357189999999994E-2</v>
      </c>
      <c r="G49" s="97"/>
      <c r="H49" s="40"/>
      <c r="I49" s="40"/>
      <c r="J49" s="65">
        <f t="shared" si="0"/>
        <v>6.8669128161160303E-2</v>
      </c>
      <c r="K49" s="66">
        <f t="shared" si="3"/>
        <v>1.0688061838839691E-2</v>
      </c>
      <c r="L49" s="45"/>
      <c r="M49" s="40"/>
      <c r="N49" s="53"/>
      <c r="O49" s="47"/>
      <c r="P49" s="53"/>
      <c r="Q49" s="47"/>
      <c r="R49" s="48"/>
      <c r="AB49" s="58"/>
      <c r="AH49" s="46"/>
    </row>
    <row r="50" spans="1:34" ht="15.75" customHeight="1" x14ac:dyDescent="0.35">
      <c r="A50" s="32">
        <v>228</v>
      </c>
      <c r="B50" s="32" t="s">
        <v>181</v>
      </c>
      <c r="C50" s="90">
        <v>228</v>
      </c>
      <c r="D50" s="81">
        <v>6.5047460951126674E-3</v>
      </c>
      <c r="E50" s="78">
        <f t="shared" si="1"/>
        <v>4.4205436785639443E-2</v>
      </c>
      <c r="F50" s="78">
        <f t="shared" si="2"/>
        <v>4.4205439999999999E-2</v>
      </c>
      <c r="G50" s="44" t="s">
        <v>249</v>
      </c>
      <c r="H50" s="40"/>
      <c r="I50" s="40"/>
      <c r="J50" s="65">
        <f t="shared" si="0"/>
        <v>6.5047460951126674E-3</v>
      </c>
      <c r="K50" s="66">
        <f t="shared" si="3"/>
        <v>3.7700693904887332E-2</v>
      </c>
      <c r="L50" s="45"/>
      <c r="M50" s="40"/>
      <c r="N50" s="53"/>
      <c r="O50" s="47"/>
      <c r="P50" s="53"/>
      <c r="Q50" s="47"/>
      <c r="R50" s="48"/>
      <c r="AB50" s="58"/>
      <c r="AH50" s="46"/>
    </row>
    <row r="51" spans="1:34" ht="15.75" customHeight="1" x14ac:dyDescent="0.35">
      <c r="A51" s="32">
        <v>41</v>
      </c>
      <c r="B51" s="32" t="s">
        <v>273</v>
      </c>
      <c r="C51" s="90">
        <v>41</v>
      </c>
      <c r="D51" s="81">
        <v>2.0365356811521636E-2</v>
      </c>
      <c r="E51" s="78">
        <f t="shared" si="1"/>
        <v>4.4205436785639443E-2</v>
      </c>
      <c r="F51" s="78">
        <f t="shared" si="2"/>
        <v>4.4205439999999999E-2</v>
      </c>
      <c r="G51" s="44" t="s">
        <v>249</v>
      </c>
      <c r="H51" s="40"/>
      <c r="I51" s="40"/>
      <c r="J51" s="65">
        <f t="shared" si="0"/>
        <v>2.0365356811521636E-2</v>
      </c>
      <c r="K51" s="66">
        <f t="shared" si="3"/>
        <v>2.3840083188478363E-2</v>
      </c>
      <c r="L51" s="45"/>
      <c r="M51" s="40"/>
      <c r="N51" s="53"/>
      <c r="O51" s="47"/>
      <c r="P51" s="53"/>
      <c r="Q51" s="47"/>
      <c r="R51" s="48"/>
      <c r="AB51" s="58"/>
      <c r="AH51" s="46"/>
    </row>
    <row r="52" spans="1:34" ht="15.75" customHeight="1" x14ac:dyDescent="0.35">
      <c r="A52" s="32">
        <v>233</v>
      </c>
      <c r="B52" s="32" t="s">
        <v>183</v>
      </c>
      <c r="C52" s="90">
        <v>233</v>
      </c>
      <c r="D52" s="81">
        <v>3.8908877831226575E-2</v>
      </c>
      <c r="E52" s="78">
        <f t="shared" si="1"/>
        <v>5.0830254116855385E-2</v>
      </c>
      <c r="F52" s="78">
        <f t="shared" si="2"/>
        <v>5.083025E-2</v>
      </c>
      <c r="G52" s="44" t="s">
        <v>249</v>
      </c>
      <c r="H52" s="40"/>
      <c r="I52" s="40"/>
      <c r="J52" s="65">
        <f t="shared" si="0"/>
        <v>3.8908877831226575E-2</v>
      </c>
      <c r="K52" s="66">
        <f t="shared" si="3"/>
        <v>1.1921372168773425E-2</v>
      </c>
      <c r="L52" s="45"/>
      <c r="M52" s="40"/>
      <c r="AB52" s="58"/>
      <c r="AH52" s="46"/>
    </row>
    <row r="53" spans="1:34" ht="15.75" customHeight="1" x14ac:dyDescent="0.35">
      <c r="A53" s="32">
        <v>51</v>
      </c>
      <c r="B53" s="32" t="s">
        <v>184</v>
      </c>
      <c r="C53" s="90">
        <v>51</v>
      </c>
      <c r="D53" s="81">
        <v>0.16710874711669996</v>
      </c>
      <c r="E53" s="78">
        <f t="shared" si="1"/>
        <v>0.17847639599638598</v>
      </c>
      <c r="F53" s="78">
        <f t="shared" si="2"/>
        <v>0.17847640000000001</v>
      </c>
      <c r="G53" s="97"/>
      <c r="H53" s="40"/>
      <c r="I53" s="40"/>
      <c r="J53" s="65">
        <f t="shared" si="0"/>
        <v>0.16710874711669996</v>
      </c>
      <c r="K53" s="66">
        <f t="shared" si="3"/>
        <v>1.136765288330005E-2</v>
      </c>
      <c r="L53" s="45"/>
      <c r="M53" s="40"/>
      <c r="N53" s="114" t="s">
        <v>294</v>
      </c>
      <c r="O53" s="114" t="s">
        <v>295</v>
      </c>
      <c r="P53" s="114" t="s">
        <v>296</v>
      </c>
      <c r="Q53" s="114" t="s">
        <v>297</v>
      </c>
      <c r="R53" s="114" t="s">
        <v>298</v>
      </c>
      <c r="AB53" s="58"/>
      <c r="AH53" s="46"/>
    </row>
    <row r="54" spans="1:34" ht="15.75" customHeight="1" x14ac:dyDescent="0.35">
      <c r="A54" s="32">
        <v>60</v>
      </c>
      <c r="B54" s="32" t="s">
        <v>121</v>
      </c>
      <c r="C54" s="90">
        <v>60</v>
      </c>
      <c r="D54" s="81">
        <v>0.1054674284960691</v>
      </c>
      <c r="E54" s="78">
        <f t="shared" si="1"/>
        <v>0.10969789777633281</v>
      </c>
      <c r="F54" s="78">
        <f t="shared" si="2"/>
        <v>0.1096979</v>
      </c>
      <c r="G54" s="97"/>
      <c r="H54" s="40"/>
      <c r="I54" s="40"/>
      <c r="J54" s="65">
        <f t="shared" si="0"/>
        <v>0.1054674284960691</v>
      </c>
      <c r="K54" s="66">
        <f t="shared" si="3"/>
        <v>4.2304715039308965E-3</v>
      </c>
      <c r="L54" s="45"/>
      <c r="M54" s="40"/>
      <c r="N54" s="152">
        <v>1</v>
      </c>
      <c r="O54" s="153">
        <v>0.1</v>
      </c>
      <c r="P54" s="154">
        <v>2.1240585850902806E-2</v>
      </c>
      <c r="Q54" s="155">
        <v>4.4205436785639443E-2</v>
      </c>
      <c r="R54" s="155"/>
      <c r="AB54" s="58"/>
      <c r="AH54" s="46"/>
    </row>
    <row r="55" spans="1:34" ht="15.75" customHeight="1" x14ac:dyDescent="0.35">
      <c r="A55" s="32">
        <v>242</v>
      </c>
      <c r="B55" s="32" t="s">
        <v>185</v>
      </c>
      <c r="C55" s="90">
        <v>242</v>
      </c>
      <c r="D55" s="81">
        <v>0.1054674284960691</v>
      </c>
      <c r="E55" s="78">
        <f t="shared" si="1"/>
        <v>0.10969789777633281</v>
      </c>
      <c r="F55" s="78">
        <f t="shared" si="2"/>
        <v>0.1096979</v>
      </c>
      <c r="G55" s="97"/>
      <c r="H55" s="40"/>
      <c r="I55" s="40"/>
      <c r="J55" s="65">
        <f t="shared" si="0"/>
        <v>0.1054674284960691</v>
      </c>
      <c r="K55" s="66">
        <f t="shared" si="3"/>
        <v>4.2304715039308965E-3</v>
      </c>
      <c r="L55" s="45"/>
      <c r="M55" s="40"/>
      <c r="N55" s="152">
        <v>2</v>
      </c>
      <c r="O55" s="153">
        <v>0.2</v>
      </c>
      <c r="P55" s="154">
        <v>3.9594360749025448E-2</v>
      </c>
      <c r="Q55" s="155">
        <v>5.0830254116855385E-2</v>
      </c>
      <c r="R55" s="155">
        <v>1.8353774898122642E-2</v>
      </c>
      <c r="AB55" s="58"/>
      <c r="AH55" s="46"/>
    </row>
    <row r="56" spans="1:34" ht="15.75" customHeight="1" x14ac:dyDescent="0.35">
      <c r="A56" s="32">
        <v>50</v>
      </c>
      <c r="B56" s="32" t="s">
        <v>186</v>
      </c>
      <c r="C56" s="90">
        <v>50</v>
      </c>
      <c r="D56" s="81">
        <v>8.5295008525010763E-2</v>
      </c>
      <c r="E56" s="78">
        <f t="shared" si="1"/>
        <v>0.10131880096229512</v>
      </c>
      <c r="F56" s="78">
        <f t="shared" si="2"/>
        <v>0.1013188</v>
      </c>
      <c r="G56" s="97"/>
      <c r="H56" s="40"/>
      <c r="I56" s="40"/>
      <c r="J56" s="65">
        <f t="shared" si="0"/>
        <v>8.5295008525010763E-2</v>
      </c>
      <c r="K56" s="66">
        <f t="shared" si="3"/>
        <v>1.6023791474989238E-2</v>
      </c>
      <c r="L56" s="45"/>
      <c r="M56" s="40"/>
      <c r="N56" s="152">
        <v>3</v>
      </c>
      <c r="O56" s="153">
        <v>0.3</v>
      </c>
      <c r="P56" s="154">
        <v>4.4205436785639443E-2</v>
      </c>
      <c r="Q56" s="155">
        <v>5.5463502896748097E-2</v>
      </c>
      <c r="R56" s="155">
        <v>4.6110760366139952E-3</v>
      </c>
      <c r="AB56" s="58"/>
      <c r="AH56" s="46"/>
    </row>
    <row r="57" spans="1:34" ht="15.75" customHeight="1" x14ac:dyDescent="0.35">
      <c r="A57" s="32">
        <v>49</v>
      </c>
      <c r="B57" s="32" t="s">
        <v>245</v>
      </c>
      <c r="C57" s="90">
        <v>49</v>
      </c>
      <c r="D57" s="81">
        <v>0.11710382081839625</v>
      </c>
      <c r="E57" s="78">
        <f t="shared" si="1"/>
        <v>0.12354942576807711</v>
      </c>
      <c r="F57" s="78">
        <f t="shared" si="2"/>
        <v>0.12354943</v>
      </c>
      <c r="G57" s="97"/>
      <c r="H57" s="40"/>
      <c r="I57" s="40"/>
      <c r="J57" s="65">
        <f t="shared" si="0"/>
        <v>0.11710382081839625</v>
      </c>
      <c r="K57" s="66">
        <f t="shared" si="3"/>
        <v>6.4456091816037508E-3</v>
      </c>
      <c r="L57" s="45"/>
      <c r="M57" s="40"/>
      <c r="N57" s="152">
        <v>4</v>
      </c>
      <c r="O57" s="153">
        <v>0.4</v>
      </c>
      <c r="P57" s="154">
        <v>5.0830254116855385E-2</v>
      </c>
      <c r="Q57" s="155">
        <v>6.7119049167866013E-2</v>
      </c>
      <c r="R57" s="155">
        <v>6.6248173312159417E-3</v>
      </c>
      <c r="AB57" s="58"/>
      <c r="AH57" s="46"/>
    </row>
    <row r="58" spans="1:34" ht="15.75" customHeight="1" x14ac:dyDescent="0.35">
      <c r="A58" s="32">
        <v>243</v>
      </c>
      <c r="B58" s="32" t="s">
        <v>187</v>
      </c>
      <c r="C58" s="90">
        <v>243</v>
      </c>
      <c r="D58" s="81">
        <v>9.7459645940841406E-3</v>
      </c>
      <c r="E58" s="78">
        <f t="shared" si="1"/>
        <v>4.4205436785639443E-2</v>
      </c>
      <c r="F58" s="78">
        <f t="shared" si="2"/>
        <v>4.4205439999999999E-2</v>
      </c>
      <c r="G58" s="44" t="s">
        <v>249</v>
      </c>
      <c r="H58" s="40"/>
      <c r="I58" s="40"/>
      <c r="J58" s="65">
        <f t="shared" si="0"/>
        <v>9.7459645940841406E-3</v>
      </c>
      <c r="K58" s="66">
        <f t="shared" si="3"/>
        <v>3.445947540591586E-2</v>
      </c>
      <c r="L58" s="45"/>
      <c r="M58" s="40"/>
      <c r="N58" s="152">
        <v>5</v>
      </c>
      <c r="O58" s="153">
        <v>0.5</v>
      </c>
      <c r="P58" s="154">
        <v>5.5463502896748097E-2</v>
      </c>
      <c r="Q58" s="155">
        <v>7.9357193447482474E-2</v>
      </c>
      <c r="R58" s="155">
        <v>4.6332487798927124E-3</v>
      </c>
      <c r="AB58" s="58"/>
      <c r="AH58" s="46"/>
    </row>
    <row r="59" spans="1:34" ht="15.75" customHeight="1" x14ac:dyDescent="0.35">
      <c r="A59" s="32">
        <v>244</v>
      </c>
      <c r="B59" s="32" t="s">
        <v>120</v>
      </c>
      <c r="C59" s="90">
        <v>244</v>
      </c>
      <c r="D59" s="81">
        <v>0.1054674284960691</v>
      </c>
      <c r="E59" s="78">
        <f t="shared" si="1"/>
        <v>0.10969789777633281</v>
      </c>
      <c r="F59" s="78">
        <f t="shared" si="2"/>
        <v>0.1096979</v>
      </c>
      <c r="G59" s="97"/>
      <c r="H59" s="40"/>
      <c r="I59" s="40"/>
      <c r="J59" s="65">
        <f t="shared" si="0"/>
        <v>0.1054674284960691</v>
      </c>
      <c r="K59" s="66">
        <f t="shared" si="3"/>
        <v>4.2304715039308965E-3</v>
      </c>
      <c r="L59" s="45"/>
      <c r="M59" s="40"/>
      <c r="N59" s="152">
        <v>6</v>
      </c>
      <c r="O59" s="153">
        <v>0.6</v>
      </c>
      <c r="P59" s="154">
        <v>6.7119049167866013E-2</v>
      </c>
      <c r="Q59" s="155">
        <v>0.10131880096229512</v>
      </c>
      <c r="R59" s="155">
        <v>1.1655546271117916E-2</v>
      </c>
      <c r="AB59" s="58"/>
      <c r="AH59" s="46"/>
    </row>
    <row r="60" spans="1:34" ht="15.75" customHeight="1" x14ac:dyDescent="0.35">
      <c r="A60" s="32">
        <v>246</v>
      </c>
      <c r="B60" s="32" t="s">
        <v>188</v>
      </c>
      <c r="C60" s="90">
        <v>246</v>
      </c>
      <c r="D60" s="81">
        <v>6.8098120929640359E-3</v>
      </c>
      <c r="E60" s="78">
        <f t="shared" si="1"/>
        <v>4.4205436785639443E-2</v>
      </c>
      <c r="F60" s="78">
        <f t="shared" si="2"/>
        <v>4.4205439999999999E-2</v>
      </c>
      <c r="G60" s="44" t="s">
        <v>249</v>
      </c>
      <c r="H60" s="40"/>
      <c r="I60" s="40"/>
      <c r="J60" s="65">
        <f t="shared" si="0"/>
        <v>6.8098120929640359E-3</v>
      </c>
      <c r="K60" s="66">
        <f t="shared" si="3"/>
        <v>3.7395627907035961E-2</v>
      </c>
      <c r="L60" s="45"/>
      <c r="M60" s="40"/>
      <c r="N60" s="152">
        <v>7</v>
      </c>
      <c r="O60" s="153">
        <v>0.7</v>
      </c>
      <c r="P60" s="154">
        <v>7.9357193447482474E-2</v>
      </c>
      <c r="Q60" s="155">
        <v>0.10969789777633281</v>
      </c>
      <c r="R60" s="155">
        <v>1.2238144279616461E-2</v>
      </c>
      <c r="AB60" s="58"/>
      <c r="AH60" s="46"/>
    </row>
    <row r="61" spans="1:34" ht="15.75" customHeight="1" x14ac:dyDescent="0.35">
      <c r="A61" s="32">
        <v>248</v>
      </c>
      <c r="B61" s="32" t="s">
        <v>119</v>
      </c>
      <c r="C61" s="90">
        <v>248</v>
      </c>
      <c r="D61" s="81">
        <v>3.9594360749025448E-2</v>
      </c>
      <c r="E61" s="78">
        <f t="shared" si="1"/>
        <v>4.4205436785639443E-2</v>
      </c>
      <c r="F61" s="78">
        <f t="shared" si="2"/>
        <v>4.4205439999999999E-2</v>
      </c>
      <c r="G61" s="97"/>
      <c r="H61" s="40"/>
      <c r="I61" s="40"/>
      <c r="J61" s="65">
        <f t="shared" si="0"/>
        <v>3.9594360749025448E-2</v>
      </c>
      <c r="K61" s="66">
        <f t="shared" si="3"/>
        <v>4.6110792509745507E-3</v>
      </c>
      <c r="L61" s="45"/>
      <c r="M61" s="40"/>
      <c r="N61" s="152">
        <v>8</v>
      </c>
      <c r="O61" s="153">
        <v>0.8</v>
      </c>
      <c r="P61" s="154">
        <v>0.10131880096229512</v>
      </c>
      <c r="Q61" s="155">
        <v>0.12354942576807711</v>
      </c>
      <c r="R61" s="155">
        <v>2.1961607514812645E-2</v>
      </c>
      <c r="AB61" s="58"/>
      <c r="AH61" s="46"/>
    </row>
    <row r="62" spans="1:34" ht="15.75" customHeight="1" x14ac:dyDescent="0.35">
      <c r="A62" s="32">
        <v>249</v>
      </c>
      <c r="B62" s="32" t="s">
        <v>118</v>
      </c>
      <c r="C62" s="90">
        <v>249</v>
      </c>
      <c r="D62" s="81">
        <v>3.9594360749025448E-2</v>
      </c>
      <c r="E62" s="78">
        <f t="shared" si="1"/>
        <v>4.4205436785639443E-2</v>
      </c>
      <c r="F62" s="78">
        <f t="shared" si="2"/>
        <v>4.4205439999999999E-2</v>
      </c>
      <c r="G62" s="97"/>
      <c r="H62" s="40"/>
      <c r="I62" s="40"/>
      <c r="J62" s="65">
        <f t="shared" si="0"/>
        <v>3.9594360749025448E-2</v>
      </c>
      <c r="K62" s="66">
        <f t="shared" si="3"/>
        <v>4.6110792509745507E-3</v>
      </c>
      <c r="L62" s="45"/>
      <c r="M62" s="40"/>
      <c r="N62" s="152">
        <v>9</v>
      </c>
      <c r="O62" s="153">
        <v>0.9</v>
      </c>
      <c r="P62" s="154">
        <v>0.10969789777633281</v>
      </c>
      <c r="Q62" s="155">
        <v>0.13491707464776315</v>
      </c>
      <c r="R62" s="155">
        <v>8.379096814037687E-3</v>
      </c>
      <c r="AB62" s="58"/>
      <c r="AH62" s="46"/>
    </row>
    <row r="63" spans="1:34" ht="15.75" customHeight="1" x14ac:dyDescent="0.35">
      <c r="A63" s="32">
        <v>250</v>
      </c>
      <c r="B63" s="32" t="s">
        <v>117</v>
      </c>
      <c r="C63" s="90">
        <v>250</v>
      </c>
      <c r="D63" s="81">
        <v>3.9594360749025448E-2</v>
      </c>
      <c r="E63" s="78">
        <f t="shared" si="1"/>
        <v>4.4205436785639443E-2</v>
      </c>
      <c r="F63" s="78">
        <f t="shared" si="2"/>
        <v>4.4205439999999999E-2</v>
      </c>
      <c r="G63" s="97"/>
      <c r="H63" s="40"/>
      <c r="I63" s="40"/>
      <c r="J63" s="65">
        <f t="shared" si="0"/>
        <v>3.9594360749025448E-2</v>
      </c>
      <c r="K63" s="66">
        <f t="shared" si="3"/>
        <v>4.6110792509745507E-3</v>
      </c>
      <c r="L63" s="45"/>
      <c r="M63" s="40"/>
      <c r="N63" s="152">
        <v>10</v>
      </c>
      <c r="O63" s="153">
        <v>1</v>
      </c>
      <c r="P63" s="154">
        <v>0.12354942576807711</v>
      </c>
      <c r="Q63" s="155">
        <v>0.14628472352744917</v>
      </c>
      <c r="R63" s="155">
        <v>1.38515279917443E-2</v>
      </c>
      <c r="AB63" s="58"/>
      <c r="AH63" s="46"/>
    </row>
    <row r="64" spans="1:34" ht="15.75" customHeight="1" x14ac:dyDescent="0.35">
      <c r="A64" s="32">
        <v>251</v>
      </c>
      <c r="B64" s="32" t="s">
        <v>116</v>
      </c>
      <c r="C64" s="90">
        <v>251</v>
      </c>
      <c r="D64" s="81">
        <v>3.9594360749025448E-2</v>
      </c>
      <c r="E64" s="78">
        <f t="shared" si="1"/>
        <v>4.4205436785639443E-2</v>
      </c>
      <c r="F64" s="78">
        <f t="shared" si="2"/>
        <v>4.4205439999999999E-2</v>
      </c>
      <c r="G64" s="97"/>
      <c r="H64" s="40"/>
      <c r="I64" s="40"/>
      <c r="J64" s="65">
        <f t="shared" si="0"/>
        <v>3.9594360749025448E-2</v>
      </c>
      <c r="K64" s="66">
        <f t="shared" si="3"/>
        <v>4.6110792509745507E-3</v>
      </c>
      <c r="L64" s="45"/>
      <c r="M64" s="40"/>
      <c r="N64" s="113"/>
      <c r="O64" s="113"/>
      <c r="P64" s="113"/>
      <c r="Q64" s="156" t="s">
        <v>286</v>
      </c>
      <c r="R64" s="157">
        <v>1.1367648879686033E-2</v>
      </c>
      <c r="AB64" s="58"/>
      <c r="AH64" s="46"/>
    </row>
    <row r="65" spans="1:34" ht="15.75" customHeight="1" x14ac:dyDescent="0.35">
      <c r="A65" s="32">
        <v>252</v>
      </c>
      <c r="B65" s="32" t="s">
        <v>115</v>
      </c>
      <c r="C65" s="90">
        <v>252</v>
      </c>
      <c r="D65" s="81">
        <v>3.9594360749025448E-2</v>
      </c>
      <c r="E65" s="78">
        <f t="shared" si="1"/>
        <v>4.4205436785639443E-2</v>
      </c>
      <c r="F65" s="78">
        <f t="shared" si="2"/>
        <v>4.4205439999999999E-2</v>
      </c>
      <c r="G65" s="97"/>
      <c r="H65" s="40"/>
      <c r="I65" s="40"/>
      <c r="J65" s="65">
        <f>+D65</f>
        <v>3.9594360749025448E-2</v>
      </c>
      <c r="K65" s="66">
        <f>F65-J65</f>
        <v>4.6110792509745507E-3</v>
      </c>
      <c r="L65" s="45"/>
      <c r="M65" s="40"/>
      <c r="AB65" s="58"/>
      <c r="AH65" s="46"/>
    </row>
    <row r="66" spans="1:34" ht="15.75" customHeight="1" x14ac:dyDescent="0.35">
      <c r="A66" s="32">
        <v>253</v>
      </c>
      <c r="B66" s="32" t="s">
        <v>114</v>
      </c>
      <c r="C66" s="90">
        <v>253</v>
      </c>
      <c r="D66" s="81">
        <v>3.9594360749025448E-2</v>
      </c>
      <c r="E66" s="78">
        <f t="shared" si="1"/>
        <v>4.4205436785639443E-2</v>
      </c>
      <c r="F66" s="78">
        <f t="shared" si="2"/>
        <v>4.4205439999999999E-2</v>
      </c>
      <c r="G66" s="97"/>
      <c r="H66" s="40"/>
      <c r="I66" s="40"/>
      <c r="J66" s="65">
        <f t="shared" ref="J66:J129" si="7">+D66</f>
        <v>3.9594360749025448E-2</v>
      </c>
      <c r="K66" s="66">
        <f t="shared" ref="K66:K129" si="8">F66-J66</f>
        <v>4.6110792509745507E-3</v>
      </c>
      <c r="L66" s="45"/>
      <c r="M66" s="40"/>
      <c r="AB66" s="58"/>
      <c r="AH66" s="46"/>
    </row>
    <row r="67" spans="1:34" ht="15.75" customHeight="1" x14ac:dyDescent="0.35">
      <c r="A67" s="32">
        <v>254</v>
      </c>
      <c r="B67" s="32" t="s">
        <v>113</v>
      </c>
      <c r="C67" s="90">
        <v>254</v>
      </c>
      <c r="D67" s="81">
        <v>3.9594360749025448E-2</v>
      </c>
      <c r="E67" s="78">
        <f t="shared" ref="E67:E130" si="9">IF(AND(G67="X",D67&lt;$N$17),VLOOKUP(D67,$N$7:$Q$51,4,1),IF(D67&lt;$N$17,VLOOKUP(D67,$N$7:$P$51,3,1),IF(G67="X",VLOOKUP(D67,$N$7:$R$51,4,1),VLOOKUP(D67,$N$7:$R$51,3,1))))</f>
        <v>4.4205436785639443E-2</v>
      </c>
      <c r="F67" s="78">
        <f t="shared" ref="F67:F130" si="10">ROUND(E67,8)</f>
        <v>4.4205439999999999E-2</v>
      </c>
      <c r="G67" s="97"/>
      <c r="H67" s="40"/>
      <c r="I67" s="40"/>
      <c r="J67" s="65">
        <f t="shared" si="7"/>
        <v>3.9594360749025448E-2</v>
      </c>
      <c r="K67" s="66">
        <f t="shared" si="8"/>
        <v>4.6110792509745507E-3</v>
      </c>
      <c r="L67" s="45"/>
      <c r="M67" s="40"/>
      <c r="AB67" s="58"/>
      <c r="AH67" s="46"/>
    </row>
    <row r="68" spans="1:34" ht="15.75" customHeight="1" x14ac:dyDescent="0.35">
      <c r="A68" s="32">
        <v>255</v>
      </c>
      <c r="B68" s="32" t="s">
        <v>112</v>
      </c>
      <c r="C68" s="90">
        <v>255</v>
      </c>
      <c r="D68" s="81">
        <v>3.9594360749025448E-2</v>
      </c>
      <c r="E68" s="78">
        <f t="shared" si="9"/>
        <v>4.4205436785639443E-2</v>
      </c>
      <c r="F68" s="78">
        <f t="shared" si="10"/>
        <v>4.4205439999999999E-2</v>
      </c>
      <c r="G68" s="97"/>
      <c r="H68" s="40"/>
      <c r="I68" s="40"/>
      <c r="J68" s="65">
        <f t="shared" si="7"/>
        <v>3.9594360749025448E-2</v>
      </c>
      <c r="K68" s="66">
        <f t="shared" si="8"/>
        <v>4.6110792509745507E-3</v>
      </c>
      <c r="L68" s="45"/>
      <c r="M68" s="40"/>
      <c r="N68"/>
      <c r="O68" s="115" t="s">
        <v>299</v>
      </c>
      <c r="P68" s="115"/>
      <c r="Q68" s="115"/>
      <c r="R68" s="115"/>
      <c r="S68" s="115"/>
      <c r="T68" s="115"/>
      <c r="U68" s="115"/>
      <c r="V68" s="115"/>
      <c r="W68" s="115"/>
      <c r="X68" s="115"/>
      <c r="Y68" s="68"/>
      <c r="Z68" s="68"/>
      <c r="AA68" s="68"/>
      <c r="AB68" s="68"/>
      <c r="AH68" s="46"/>
    </row>
    <row r="69" spans="1:34" ht="15.75" customHeight="1" x14ac:dyDescent="0.35">
      <c r="A69" s="32">
        <v>256</v>
      </c>
      <c r="B69" s="32" t="s">
        <v>111</v>
      </c>
      <c r="C69" s="90">
        <v>256</v>
      </c>
      <c r="D69" s="81">
        <v>3.9594360749025448E-2</v>
      </c>
      <c r="E69" s="78">
        <f t="shared" si="9"/>
        <v>4.4205436785639443E-2</v>
      </c>
      <c r="F69" s="78">
        <f t="shared" si="10"/>
        <v>4.4205439999999999E-2</v>
      </c>
      <c r="G69" s="97"/>
      <c r="H69" s="40"/>
      <c r="I69" s="40"/>
      <c r="J69" s="65">
        <f t="shared" si="7"/>
        <v>3.9594360749025448E-2</v>
      </c>
      <c r="K69" s="66">
        <f t="shared" si="8"/>
        <v>4.6110792509745507E-3</v>
      </c>
      <c r="L69" s="45"/>
      <c r="M69" s="40"/>
      <c r="N69" s="32"/>
      <c r="O69" s="73" t="s">
        <v>300</v>
      </c>
      <c r="P69" s="73" t="s">
        <v>301</v>
      </c>
      <c r="Q69" s="73" t="s">
        <v>302</v>
      </c>
      <c r="R69" s="73" t="s">
        <v>321</v>
      </c>
      <c r="S69" s="74" t="s">
        <v>324</v>
      </c>
      <c r="T69" s="74" t="s">
        <v>325</v>
      </c>
      <c r="U69" s="73" t="s">
        <v>326</v>
      </c>
      <c r="V69" s="73" t="s">
        <v>328</v>
      </c>
      <c r="W69" s="62" t="s">
        <v>329</v>
      </c>
      <c r="X69" s="62" t="s">
        <v>330</v>
      </c>
      <c r="Y69" s="44" t="s">
        <v>331</v>
      </c>
      <c r="Z69" s="44" t="s">
        <v>332</v>
      </c>
      <c r="AA69" s="44" t="s">
        <v>333</v>
      </c>
      <c r="AB69" s="44" t="s">
        <v>556</v>
      </c>
      <c r="AH69" s="46"/>
    </row>
    <row r="70" spans="1:34" ht="15.75" customHeight="1" x14ac:dyDescent="0.35">
      <c r="A70" s="32">
        <v>1073</v>
      </c>
      <c r="B70" s="32" t="s">
        <v>110</v>
      </c>
      <c r="C70" s="90">
        <v>1073</v>
      </c>
      <c r="D70" s="81">
        <v>3.9594360749025448E-2</v>
      </c>
      <c r="E70" s="78">
        <f t="shared" si="9"/>
        <v>4.4205436785639443E-2</v>
      </c>
      <c r="F70" s="78">
        <f t="shared" si="10"/>
        <v>4.4205439999999999E-2</v>
      </c>
      <c r="G70" s="97"/>
      <c r="H70" s="40"/>
      <c r="I70" s="40"/>
      <c r="J70" s="65">
        <f t="shared" si="7"/>
        <v>3.9594360749025448E-2</v>
      </c>
      <c r="K70" s="66">
        <f t="shared" si="8"/>
        <v>4.6110792509745507E-3</v>
      </c>
      <c r="L70" s="45"/>
      <c r="M70" s="40"/>
      <c r="N70" s="51" t="s">
        <v>303</v>
      </c>
      <c r="O70" s="139">
        <v>5.3539428039974038E-2</v>
      </c>
      <c r="P70" s="140">
        <v>4.2597177199797207E-2</v>
      </c>
      <c r="Q70" s="140">
        <v>3.3653060211564466E-2</v>
      </c>
      <c r="R70" s="141">
        <v>3.2564302431286385E-2</v>
      </c>
      <c r="S70" s="142">
        <v>3.152765112244612E-2</v>
      </c>
      <c r="T70" s="111"/>
      <c r="U70" s="101"/>
      <c r="V70" s="101"/>
      <c r="W70" s="100"/>
      <c r="X70" s="100"/>
      <c r="Y70" s="100"/>
      <c r="Z70" s="102"/>
      <c r="AA70" s="69"/>
      <c r="AB70" s="69"/>
      <c r="AH70" s="46"/>
    </row>
    <row r="71" spans="1:34" ht="15.75" customHeight="1" x14ac:dyDescent="0.35">
      <c r="A71" s="32">
        <v>573</v>
      </c>
      <c r="B71" s="32" t="s">
        <v>334</v>
      </c>
      <c r="C71" s="90">
        <v>573</v>
      </c>
      <c r="D71" s="81">
        <v>6.5352735671943994E-3</v>
      </c>
      <c r="E71" s="78">
        <f t="shared" si="9"/>
        <v>4.4205436785639443E-2</v>
      </c>
      <c r="F71" s="78">
        <f t="shared" si="10"/>
        <v>4.4205439999999999E-2</v>
      </c>
      <c r="G71" s="44" t="s">
        <v>249</v>
      </c>
      <c r="H71" s="40"/>
      <c r="I71" s="40"/>
      <c r="J71" s="65">
        <f t="shared" si="7"/>
        <v>6.5352735671943994E-3</v>
      </c>
      <c r="K71" s="66">
        <f t="shared" si="8"/>
        <v>3.7670166432805602E-2</v>
      </c>
      <c r="L71" s="45"/>
      <c r="M71" s="40"/>
      <c r="N71" s="51" t="s">
        <v>304</v>
      </c>
      <c r="O71" s="143">
        <v>8.1315339036131098E-2</v>
      </c>
      <c r="P71" s="143">
        <v>7.3884552310249194E-2</v>
      </c>
      <c r="Q71" s="143">
        <v>6.5903148704783976E-2</v>
      </c>
      <c r="R71" s="141">
        <v>6.4584837525352268E-2</v>
      </c>
      <c r="S71" s="138">
        <v>6.3302080846159528E-2</v>
      </c>
      <c r="T71" s="112"/>
      <c r="U71" s="104"/>
      <c r="V71" s="104"/>
      <c r="W71" s="101"/>
      <c r="X71" s="101"/>
      <c r="Y71" s="101"/>
      <c r="Z71" s="103"/>
      <c r="AA71" s="31"/>
      <c r="AB71" s="31"/>
      <c r="AH71" s="46"/>
    </row>
    <row r="72" spans="1:34" ht="15.75" customHeight="1" x14ac:dyDescent="0.35">
      <c r="A72" s="32">
        <v>258</v>
      </c>
      <c r="B72" s="32" t="s">
        <v>109</v>
      </c>
      <c r="C72" s="90">
        <v>258</v>
      </c>
      <c r="D72" s="81">
        <v>9.6437932880089738E-3</v>
      </c>
      <c r="E72" s="78">
        <f t="shared" si="9"/>
        <v>4.4205436785639443E-2</v>
      </c>
      <c r="F72" s="78">
        <f t="shared" si="10"/>
        <v>4.4205439999999999E-2</v>
      </c>
      <c r="G72" s="44" t="s">
        <v>249</v>
      </c>
      <c r="H72" s="40"/>
      <c r="I72" s="40"/>
      <c r="J72" s="65">
        <f t="shared" si="7"/>
        <v>9.6437932880089738E-3</v>
      </c>
      <c r="K72" s="66">
        <f t="shared" si="8"/>
        <v>3.4561646711991023E-2</v>
      </c>
      <c r="L72" s="45"/>
      <c r="M72" s="40"/>
      <c r="N72" s="51" t="s">
        <v>305</v>
      </c>
      <c r="O72" s="144">
        <v>0.18839419511607919</v>
      </c>
      <c r="P72" s="144">
        <v>0.15907890670984359</v>
      </c>
      <c r="Q72" s="144">
        <v>0.13320926912791292</v>
      </c>
      <c r="R72" s="138">
        <v>0.12971344238792504</v>
      </c>
      <c r="S72" s="145">
        <v>0.12635738309105177</v>
      </c>
      <c r="T72" s="111"/>
      <c r="U72" s="104"/>
      <c r="V72" s="104"/>
      <c r="W72" s="104"/>
      <c r="X72" s="104"/>
      <c r="Y72" s="104"/>
      <c r="Z72" s="103"/>
      <c r="AA72" s="31"/>
      <c r="AB72" s="31"/>
      <c r="AH72" s="46"/>
    </row>
    <row r="73" spans="1:34" ht="15.75" customHeight="1" x14ac:dyDescent="0.35">
      <c r="A73" s="32">
        <v>53</v>
      </c>
      <c r="B73" s="32" t="s">
        <v>274</v>
      </c>
      <c r="C73" s="90">
        <v>53</v>
      </c>
      <c r="D73" s="81">
        <v>2.0365356811521636E-2</v>
      </c>
      <c r="E73" s="78">
        <f t="shared" si="9"/>
        <v>4.4205436785639443E-2</v>
      </c>
      <c r="F73" s="78">
        <f t="shared" si="10"/>
        <v>4.4205439999999999E-2</v>
      </c>
      <c r="G73" s="44" t="s">
        <v>249</v>
      </c>
      <c r="H73" s="40"/>
      <c r="I73" s="40"/>
      <c r="J73" s="65">
        <f t="shared" si="7"/>
        <v>2.0365356811521636E-2</v>
      </c>
      <c r="K73" s="66">
        <f t="shared" si="8"/>
        <v>2.3840083188478363E-2</v>
      </c>
      <c r="L73" s="45"/>
      <c r="M73" s="40"/>
      <c r="N73" s="51" t="s">
        <v>306</v>
      </c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H73" s="46"/>
    </row>
    <row r="74" spans="1:34" ht="15.75" customHeight="1" x14ac:dyDescent="0.35">
      <c r="A74" s="32">
        <v>279</v>
      </c>
      <c r="B74" s="32" t="s">
        <v>288</v>
      </c>
      <c r="C74" s="90">
        <v>279</v>
      </c>
      <c r="D74" s="81">
        <v>3.9594360749025448E-2</v>
      </c>
      <c r="E74" s="78">
        <f t="shared" si="9"/>
        <v>4.4205436785639443E-2</v>
      </c>
      <c r="F74" s="78">
        <f t="shared" si="10"/>
        <v>4.4205439999999999E-2</v>
      </c>
      <c r="G74" s="44"/>
      <c r="H74" s="40"/>
      <c r="I74" s="40"/>
      <c r="J74" s="65">
        <f t="shared" si="7"/>
        <v>3.9594360749025448E-2</v>
      </c>
      <c r="K74" s="66">
        <f t="shared" si="8"/>
        <v>4.6110792509745507E-3</v>
      </c>
      <c r="L74" s="45"/>
      <c r="M74" s="40"/>
      <c r="N74"/>
      <c r="O74"/>
      <c r="P74"/>
      <c r="Q74" s="19"/>
      <c r="AB74" s="58"/>
      <c r="AH74" s="46"/>
    </row>
    <row r="75" spans="1:34" ht="15.75" customHeight="1" x14ac:dyDescent="0.35">
      <c r="A75" s="32">
        <v>260</v>
      </c>
      <c r="B75" s="32" t="s">
        <v>108</v>
      </c>
      <c r="C75" s="90">
        <v>260</v>
      </c>
      <c r="D75" s="81">
        <v>0.10131880096229512</v>
      </c>
      <c r="E75" s="78">
        <f t="shared" si="9"/>
        <v>0.10969789777633281</v>
      </c>
      <c r="F75" s="78">
        <f t="shared" si="10"/>
        <v>0.1096979</v>
      </c>
      <c r="G75" s="97"/>
      <c r="H75" s="40"/>
      <c r="I75" s="40"/>
      <c r="J75" s="65">
        <f t="shared" si="7"/>
        <v>0.10131880096229512</v>
      </c>
      <c r="K75" s="66">
        <f t="shared" si="8"/>
        <v>8.3790990377048818E-3</v>
      </c>
      <c r="L75" s="45"/>
      <c r="M75" s="40"/>
      <c r="N75" s="146" t="s">
        <v>296</v>
      </c>
      <c r="O75" s="146" t="s">
        <v>572</v>
      </c>
      <c r="P75" s="55"/>
      <c r="AB75" s="58"/>
      <c r="AH75" s="46"/>
    </row>
    <row r="76" spans="1:34" ht="15.75" customHeight="1" x14ac:dyDescent="0.35">
      <c r="A76" s="32">
        <v>296</v>
      </c>
      <c r="B76" s="32" t="s">
        <v>312</v>
      </c>
      <c r="C76" s="90">
        <v>296</v>
      </c>
      <c r="D76" s="81">
        <v>6.0692108595073405E-3</v>
      </c>
      <c r="E76" s="78">
        <f t="shared" si="9"/>
        <v>4.4205436785639443E-2</v>
      </c>
      <c r="F76" s="78">
        <f t="shared" si="10"/>
        <v>4.4205439999999999E-2</v>
      </c>
      <c r="G76" s="44" t="s">
        <v>249</v>
      </c>
      <c r="H76" s="40"/>
      <c r="I76" s="40"/>
      <c r="J76" s="65">
        <f t="shared" si="7"/>
        <v>6.0692108595073405E-3</v>
      </c>
      <c r="K76" s="66">
        <f t="shared" si="8"/>
        <v>3.813622914049266E-2</v>
      </c>
      <c r="L76" s="45"/>
      <c r="M76" s="40"/>
      <c r="N76" s="147" t="s">
        <v>322</v>
      </c>
      <c r="O76" s="148">
        <v>0.19542638411278571</v>
      </c>
      <c r="P76" s="56"/>
      <c r="Q76" s="52"/>
      <c r="R76" s="52"/>
      <c r="AB76" s="58"/>
      <c r="AH76" s="46"/>
    </row>
    <row r="77" spans="1:34" ht="15.75" customHeight="1" x14ac:dyDescent="0.35">
      <c r="A77" s="32">
        <v>265</v>
      </c>
      <c r="B77" s="32" t="s">
        <v>189</v>
      </c>
      <c r="C77" s="90">
        <v>265</v>
      </c>
      <c r="D77" s="81">
        <v>1.0827106596835452E-2</v>
      </c>
      <c r="E77" s="78">
        <f t="shared" si="9"/>
        <v>4.4205436785639443E-2</v>
      </c>
      <c r="F77" s="78">
        <f t="shared" si="10"/>
        <v>4.4205439999999999E-2</v>
      </c>
      <c r="G77" s="44" t="s">
        <v>249</v>
      </c>
      <c r="H77" s="40"/>
      <c r="I77" s="40"/>
      <c r="J77" s="65">
        <f t="shared" si="7"/>
        <v>1.0827106596835452E-2</v>
      </c>
      <c r="K77" s="66">
        <f t="shared" si="8"/>
        <v>3.3378333403164547E-2</v>
      </c>
      <c r="L77" s="45"/>
      <c r="M77" s="40"/>
      <c r="N77" s="147"/>
      <c r="O77" s="148">
        <v>0.19542638411278571</v>
      </c>
      <c r="P77" s="56"/>
      <c r="Q77" s="52"/>
      <c r="R77" s="52"/>
      <c r="AB77" s="58"/>
      <c r="AH77" s="46"/>
    </row>
    <row r="78" spans="1:34" ht="15.75" customHeight="1" x14ac:dyDescent="0.35">
      <c r="A78" s="32">
        <v>273</v>
      </c>
      <c r="B78" s="32" t="s">
        <v>107</v>
      </c>
      <c r="C78" s="90">
        <v>273</v>
      </c>
      <c r="D78" s="81">
        <v>4.1412537950986504E-2</v>
      </c>
      <c r="E78" s="78">
        <f t="shared" si="9"/>
        <v>4.4205436785639443E-2</v>
      </c>
      <c r="F78" s="78">
        <f t="shared" si="10"/>
        <v>4.4205439999999999E-2</v>
      </c>
      <c r="G78" s="97"/>
      <c r="H78" s="40"/>
      <c r="I78" s="40"/>
      <c r="J78" s="65">
        <f t="shared" si="7"/>
        <v>4.1412537950986504E-2</v>
      </c>
      <c r="K78" s="66">
        <f t="shared" si="8"/>
        <v>2.7929020490134945E-3</v>
      </c>
      <c r="L78" s="45"/>
      <c r="M78" s="40"/>
      <c r="N78" s="147"/>
      <c r="O78" s="148">
        <v>0.22293364735880153</v>
      </c>
      <c r="P78" s="56"/>
      <c r="Q78" s="52"/>
      <c r="R78" s="52"/>
      <c r="AB78" s="58"/>
      <c r="AH78" s="46"/>
    </row>
    <row r="79" spans="1:34" ht="15.75" customHeight="1" x14ac:dyDescent="0.35">
      <c r="A79" s="32">
        <v>275</v>
      </c>
      <c r="B79" s="32" t="s">
        <v>190</v>
      </c>
      <c r="C79" s="90">
        <v>275</v>
      </c>
      <c r="D79" s="81">
        <v>4.1412537950986504E-2</v>
      </c>
      <c r="E79" s="78">
        <f t="shared" si="9"/>
        <v>4.4205436785639443E-2</v>
      </c>
      <c r="F79" s="78">
        <f t="shared" si="10"/>
        <v>4.4205439999999999E-2</v>
      </c>
      <c r="G79" s="97"/>
      <c r="H79" s="40"/>
      <c r="I79" s="40"/>
      <c r="J79" s="65">
        <f t="shared" si="7"/>
        <v>4.1412537950986504E-2</v>
      </c>
      <c r="K79" s="66">
        <f t="shared" si="8"/>
        <v>2.7929020490134945E-3</v>
      </c>
      <c r="L79" s="45"/>
      <c r="M79" s="40"/>
      <c r="N79" s="147"/>
      <c r="O79" s="148">
        <v>0.24584242429417241</v>
      </c>
      <c r="P79" s="56"/>
      <c r="Q79" s="52"/>
      <c r="R79" s="52"/>
      <c r="AB79" s="58"/>
      <c r="AH79" s="46"/>
    </row>
    <row r="80" spans="1:34" ht="15.75" customHeight="1" x14ac:dyDescent="0.35">
      <c r="A80" s="32">
        <v>282</v>
      </c>
      <c r="B80" s="32" t="s">
        <v>191</v>
      </c>
      <c r="C80" s="90">
        <v>282</v>
      </c>
      <c r="D80" s="81">
        <v>6.7302212213655649E-2</v>
      </c>
      <c r="E80" s="78">
        <f t="shared" si="9"/>
        <v>7.9357193447482474E-2</v>
      </c>
      <c r="F80" s="78">
        <f t="shared" si="10"/>
        <v>7.9357189999999994E-2</v>
      </c>
      <c r="G80" s="97"/>
      <c r="H80" s="40"/>
      <c r="I80" s="40"/>
      <c r="J80" s="65">
        <f t="shared" si="7"/>
        <v>6.7302212213655649E-2</v>
      </c>
      <c r="K80" s="66">
        <f t="shared" si="8"/>
        <v>1.2054977786344345E-2</v>
      </c>
      <c r="L80" s="45"/>
      <c r="M80" s="40"/>
      <c r="N80" s="147"/>
      <c r="O80" s="148">
        <v>0.29480807042775292</v>
      </c>
      <c r="P80" s="56"/>
      <c r="Q80" s="52"/>
      <c r="R80" s="52"/>
      <c r="AB80" s="58"/>
      <c r="AH80" s="46"/>
    </row>
    <row r="81" spans="1:34" ht="15.75" customHeight="1" x14ac:dyDescent="0.35">
      <c r="A81" s="32">
        <v>283</v>
      </c>
      <c r="B81" s="32" t="s">
        <v>106</v>
      </c>
      <c r="C81" s="90">
        <v>283</v>
      </c>
      <c r="D81" s="81">
        <v>6.7302212213655649E-2</v>
      </c>
      <c r="E81" s="78">
        <f t="shared" si="9"/>
        <v>7.9357193447482474E-2</v>
      </c>
      <c r="F81" s="78">
        <f t="shared" si="10"/>
        <v>7.9357189999999994E-2</v>
      </c>
      <c r="G81" s="97"/>
      <c r="H81" s="40"/>
      <c r="I81" s="40"/>
      <c r="J81" s="65">
        <f t="shared" si="7"/>
        <v>6.7302212213655649E-2</v>
      </c>
      <c r="K81" s="66">
        <f t="shared" si="8"/>
        <v>1.2054977786344345E-2</v>
      </c>
      <c r="L81" s="45"/>
      <c r="M81" s="40"/>
      <c r="N81" s="147"/>
      <c r="O81" s="148">
        <v>0.19542638411278571</v>
      </c>
      <c r="P81" s="56"/>
      <c r="Q81" s="52"/>
      <c r="R81" s="52"/>
      <c r="AB81" s="58"/>
      <c r="AH81" s="46"/>
    </row>
    <row r="82" spans="1:34" ht="15.75" customHeight="1" x14ac:dyDescent="0.35">
      <c r="A82" s="32">
        <v>295</v>
      </c>
      <c r="B82" s="32" t="s">
        <v>105</v>
      </c>
      <c r="C82" s="90">
        <v>295</v>
      </c>
      <c r="D82" s="81">
        <v>1.2696702592837153E-2</v>
      </c>
      <c r="E82" s="78">
        <f t="shared" si="9"/>
        <v>4.4205436785639443E-2</v>
      </c>
      <c r="F82" s="78">
        <f t="shared" si="10"/>
        <v>4.4205439999999999E-2</v>
      </c>
      <c r="G82" s="44" t="s">
        <v>249</v>
      </c>
      <c r="H82" s="40"/>
      <c r="I82" s="40"/>
      <c r="J82" s="65">
        <f t="shared" si="7"/>
        <v>1.2696702592837153E-2</v>
      </c>
      <c r="K82" s="66">
        <f t="shared" si="8"/>
        <v>3.1508737407162847E-2</v>
      </c>
      <c r="L82" s="45"/>
      <c r="M82" s="40"/>
      <c r="N82" s="147" t="s">
        <v>567</v>
      </c>
      <c r="O82" s="149">
        <v>0.16472101535060546</v>
      </c>
      <c r="P82" s="56"/>
      <c r="Q82" s="52"/>
      <c r="R82" s="52"/>
      <c r="AB82" s="58"/>
      <c r="AH82" s="46"/>
    </row>
    <row r="83" spans="1:34" ht="15.75" customHeight="1" x14ac:dyDescent="0.35">
      <c r="A83" s="32">
        <v>300</v>
      </c>
      <c r="B83" s="32" t="s">
        <v>104</v>
      </c>
      <c r="C83" s="90">
        <v>300</v>
      </c>
      <c r="D83" s="81">
        <v>2.6218285108553601E-2</v>
      </c>
      <c r="E83" s="78">
        <f t="shared" si="9"/>
        <v>3.9594360749025448E-2</v>
      </c>
      <c r="F83" s="78">
        <f t="shared" si="10"/>
        <v>3.9594360000000002E-2</v>
      </c>
      <c r="G83" s="97"/>
      <c r="H83" s="40"/>
      <c r="I83" s="40"/>
      <c r="J83" s="65">
        <f t="shared" si="7"/>
        <v>2.6218285108553601E-2</v>
      </c>
      <c r="K83" s="66">
        <f t="shared" si="8"/>
        <v>1.3376074891446401E-2</v>
      </c>
      <c r="L83" s="45"/>
      <c r="M83" s="40"/>
      <c r="N83" s="147"/>
      <c r="O83" s="149">
        <v>0.16472101535060546</v>
      </c>
      <c r="P83" s="56"/>
      <c r="Q83" s="52"/>
      <c r="R83" s="52"/>
      <c r="AB83" s="58"/>
      <c r="AH83" s="46"/>
    </row>
    <row r="84" spans="1:34" ht="15.75" customHeight="1" x14ac:dyDescent="0.35">
      <c r="A84" s="32">
        <v>24</v>
      </c>
      <c r="B84" s="32" t="s">
        <v>268</v>
      </c>
      <c r="C84" s="90">
        <v>24</v>
      </c>
      <c r="D84" s="81">
        <v>1.4535339299841429E-2</v>
      </c>
      <c r="E84" s="78">
        <f t="shared" si="9"/>
        <v>4.4205436785639443E-2</v>
      </c>
      <c r="F84" s="78">
        <f t="shared" si="10"/>
        <v>4.4205439999999999E-2</v>
      </c>
      <c r="G84" s="44" t="s">
        <v>249</v>
      </c>
      <c r="H84" s="40"/>
      <c r="I84" s="40"/>
      <c r="J84" s="65">
        <f t="shared" si="7"/>
        <v>1.4535339299841429E-2</v>
      </c>
      <c r="K84" s="66">
        <f t="shared" si="8"/>
        <v>2.9670100700158568E-2</v>
      </c>
      <c r="L84" s="45"/>
      <c r="M84" s="40"/>
      <c r="N84" s="147"/>
      <c r="O84" s="149">
        <v>0.15939271896787582</v>
      </c>
      <c r="P84" s="56"/>
      <c r="Q84" s="52"/>
      <c r="R84" s="52"/>
      <c r="AB84" s="58"/>
      <c r="AH84" s="46"/>
    </row>
    <row r="85" spans="1:34" ht="15.75" customHeight="1" x14ac:dyDescent="0.35">
      <c r="A85" s="32">
        <v>29</v>
      </c>
      <c r="B85" s="32" t="s">
        <v>271</v>
      </c>
      <c r="C85" s="90">
        <v>29</v>
      </c>
      <c r="D85" s="81">
        <v>8.5862434687446008E-3</v>
      </c>
      <c r="E85" s="78">
        <f t="shared" si="9"/>
        <v>4.4205436785639443E-2</v>
      </c>
      <c r="F85" s="78">
        <f t="shared" si="10"/>
        <v>4.4205439999999999E-2</v>
      </c>
      <c r="G85" s="44" t="s">
        <v>249</v>
      </c>
      <c r="H85" s="40"/>
      <c r="I85" s="40"/>
      <c r="J85" s="65">
        <f t="shared" si="7"/>
        <v>8.5862434687446008E-3</v>
      </c>
      <c r="K85" s="66">
        <f t="shared" si="8"/>
        <v>3.56191965312554E-2</v>
      </c>
      <c r="L85" s="45"/>
      <c r="M85" s="40"/>
      <c r="N85" s="147"/>
      <c r="O85" s="149">
        <v>0.15939271896787582</v>
      </c>
      <c r="P85" s="56"/>
      <c r="Q85" s="52"/>
      <c r="R85" s="52"/>
      <c r="AB85" s="58"/>
      <c r="AH85" s="46"/>
    </row>
    <row r="86" spans="1:34" ht="15.75" customHeight="1" x14ac:dyDescent="0.35">
      <c r="A86" s="32">
        <v>44</v>
      </c>
      <c r="B86" s="32" t="s">
        <v>275</v>
      </c>
      <c r="C86" s="90">
        <v>44</v>
      </c>
      <c r="D86" s="81">
        <v>8.5862434687446008E-3</v>
      </c>
      <c r="E86" s="78">
        <f t="shared" si="9"/>
        <v>4.4205436785639443E-2</v>
      </c>
      <c r="F86" s="78">
        <f t="shared" si="10"/>
        <v>4.4205439999999999E-2</v>
      </c>
      <c r="G86" s="44" t="s">
        <v>249</v>
      </c>
      <c r="H86" s="40"/>
      <c r="I86" s="40"/>
      <c r="J86" s="65">
        <f t="shared" si="7"/>
        <v>8.5862434687446008E-3</v>
      </c>
      <c r="K86" s="66">
        <f t="shared" si="8"/>
        <v>3.56191965312554E-2</v>
      </c>
      <c r="L86" s="45"/>
      <c r="M86" s="40"/>
      <c r="N86" s="147"/>
      <c r="O86" s="149">
        <v>0.16710874711669996</v>
      </c>
      <c r="P86" s="56"/>
      <c r="AB86" s="58"/>
      <c r="AH86" s="46"/>
    </row>
    <row r="87" spans="1:34" ht="15.75" customHeight="1" x14ac:dyDescent="0.35">
      <c r="A87" s="32">
        <v>334</v>
      </c>
      <c r="B87" s="32" t="s">
        <v>103</v>
      </c>
      <c r="C87" s="90">
        <v>334</v>
      </c>
      <c r="D87" s="81">
        <v>9.7459645940841406E-3</v>
      </c>
      <c r="E87" s="78">
        <f t="shared" si="9"/>
        <v>4.4205436785639443E-2</v>
      </c>
      <c r="F87" s="78">
        <f t="shared" si="10"/>
        <v>4.4205439999999999E-2</v>
      </c>
      <c r="G87" s="44" t="s">
        <v>249</v>
      </c>
      <c r="H87" s="40"/>
      <c r="I87" s="40"/>
      <c r="J87" s="65">
        <f t="shared" si="7"/>
        <v>9.7459645940841406E-3</v>
      </c>
      <c r="K87" s="66">
        <f t="shared" si="8"/>
        <v>3.445947540591586E-2</v>
      </c>
      <c r="L87" s="45"/>
      <c r="M87" s="40"/>
      <c r="N87" s="147"/>
      <c r="O87" s="149">
        <v>0.18408141313642065</v>
      </c>
      <c r="P87" s="56"/>
      <c r="AB87" s="58"/>
      <c r="AH87" s="46"/>
    </row>
    <row r="88" spans="1:34" ht="15.75" customHeight="1" x14ac:dyDescent="0.35">
      <c r="A88" s="32">
        <v>335</v>
      </c>
      <c r="B88" s="32" t="s">
        <v>102</v>
      </c>
      <c r="C88" s="90">
        <v>335</v>
      </c>
      <c r="D88" s="81">
        <v>4.4297229791487813E-2</v>
      </c>
      <c r="E88" s="78">
        <f t="shared" si="9"/>
        <v>5.0830254116855385E-2</v>
      </c>
      <c r="F88" s="78">
        <f t="shared" si="10"/>
        <v>5.083025E-2</v>
      </c>
      <c r="G88" s="97"/>
      <c r="H88" s="40"/>
      <c r="I88" s="40"/>
      <c r="J88" s="65">
        <f t="shared" si="7"/>
        <v>4.4297229791487813E-2</v>
      </c>
      <c r="K88" s="66">
        <f t="shared" si="8"/>
        <v>6.5330202085121872E-3</v>
      </c>
      <c r="L88" s="45"/>
      <c r="M88" s="40"/>
      <c r="N88" s="147"/>
      <c r="O88" s="149">
        <v>0.16856419454255553</v>
      </c>
      <c r="P88" s="56"/>
      <c r="AB88" s="58"/>
      <c r="AH88" s="46"/>
    </row>
    <row r="89" spans="1:34" ht="15.75" customHeight="1" x14ac:dyDescent="0.35">
      <c r="A89" s="32">
        <v>336</v>
      </c>
      <c r="B89" s="32" t="s">
        <v>101</v>
      </c>
      <c r="C89" s="90">
        <v>336</v>
      </c>
      <c r="D89" s="81">
        <v>4.0038807682435784E-2</v>
      </c>
      <c r="E89" s="78">
        <f t="shared" si="9"/>
        <v>4.4205436785639443E-2</v>
      </c>
      <c r="F89" s="78">
        <f t="shared" si="10"/>
        <v>4.4205439999999999E-2</v>
      </c>
      <c r="G89" s="97"/>
      <c r="H89" s="40"/>
      <c r="I89" s="40"/>
      <c r="J89" s="65">
        <f t="shared" si="7"/>
        <v>4.0038807682435784E-2</v>
      </c>
      <c r="K89" s="66">
        <f t="shared" si="8"/>
        <v>4.1666323175642145E-3</v>
      </c>
      <c r="L89" s="45"/>
      <c r="M89" s="40"/>
      <c r="N89" s="147"/>
      <c r="O89" s="149">
        <v>0.18626831779378003</v>
      </c>
      <c r="P89" s="56"/>
      <c r="AB89" s="58"/>
      <c r="AH89" s="46"/>
    </row>
    <row r="90" spans="1:34" ht="15.75" customHeight="1" x14ac:dyDescent="0.35">
      <c r="A90" s="32">
        <v>337</v>
      </c>
      <c r="B90" s="32" t="s">
        <v>100</v>
      </c>
      <c r="C90" s="90">
        <v>337</v>
      </c>
      <c r="D90" s="81">
        <v>1.2696702592837153E-2</v>
      </c>
      <c r="E90" s="78">
        <f t="shared" si="9"/>
        <v>4.4205436785639443E-2</v>
      </c>
      <c r="F90" s="78">
        <f t="shared" si="10"/>
        <v>4.4205439999999999E-2</v>
      </c>
      <c r="G90" s="44" t="s">
        <v>249</v>
      </c>
      <c r="H90" s="40"/>
      <c r="I90" s="40"/>
      <c r="J90" s="65">
        <f t="shared" si="7"/>
        <v>1.2696702592837153E-2</v>
      </c>
      <c r="K90" s="66">
        <f t="shared" si="8"/>
        <v>3.1508737407162847E-2</v>
      </c>
      <c r="L90" s="45"/>
      <c r="M90" s="40"/>
      <c r="N90" s="147"/>
      <c r="O90" s="149">
        <v>0.16472101535060546</v>
      </c>
      <c r="P90" s="56"/>
      <c r="AB90" s="58"/>
      <c r="AH90" s="46"/>
    </row>
    <row r="91" spans="1:34" ht="15.75" customHeight="1" x14ac:dyDescent="0.35">
      <c r="A91" s="32">
        <v>341</v>
      </c>
      <c r="B91" s="32" t="s">
        <v>193</v>
      </c>
      <c r="C91" s="90">
        <v>341</v>
      </c>
      <c r="D91" s="81">
        <v>3.2499528281563148E-2</v>
      </c>
      <c r="E91" s="78">
        <f t="shared" si="9"/>
        <v>5.0830254116855385E-2</v>
      </c>
      <c r="F91" s="78">
        <f t="shared" si="10"/>
        <v>5.083025E-2</v>
      </c>
      <c r="G91" s="44" t="s">
        <v>249</v>
      </c>
      <c r="H91" s="40"/>
      <c r="I91" s="40"/>
      <c r="J91" s="65">
        <f t="shared" si="7"/>
        <v>3.2499528281563148E-2</v>
      </c>
      <c r="K91" s="66">
        <f t="shared" si="8"/>
        <v>1.8330721718436853E-2</v>
      </c>
      <c r="L91" s="45"/>
      <c r="M91" s="40"/>
      <c r="N91" s="147" t="s">
        <v>568</v>
      </c>
      <c r="O91" s="150">
        <v>0.13511448562494899</v>
      </c>
      <c r="P91" s="56"/>
      <c r="AB91" s="58"/>
      <c r="AH91" s="46"/>
    </row>
    <row r="92" spans="1:34" ht="15.75" customHeight="1" x14ac:dyDescent="0.35">
      <c r="A92" s="32">
        <v>188</v>
      </c>
      <c r="B92" s="32" t="s">
        <v>282</v>
      </c>
      <c r="C92" s="90">
        <v>188</v>
      </c>
      <c r="D92" s="81">
        <v>1.726020892608613E-2</v>
      </c>
      <c r="E92" s="78">
        <f t="shared" si="9"/>
        <v>4.4205436785639443E-2</v>
      </c>
      <c r="F92" s="78">
        <f t="shared" si="10"/>
        <v>4.4205439999999999E-2</v>
      </c>
      <c r="G92" s="44" t="s">
        <v>249</v>
      </c>
      <c r="H92" s="40"/>
      <c r="I92" s="40"/>
      <c r="J92" s="65">
        <f t="shared" si="7"/>
        <v>1.726020892608613E-2</v>
      </c>
      <c r="K92" s="66">
        <f t="shared" si="8"/>
        <v>2.6945231073913868E-2</v>
      </c>
      <c r="L92" s="45"/>
      <c r="M92" s="40"/>
      <c r="N92" s="147"/>
      <c r="O92" s="150">
        <v>0.13511448562494899</v>
      </c>
      <c r="P92" s="57"/>
      <c r="AB92" s="58"/>
      <c r="AH92" s="46"/>
    </row>
    <row r="93" spans="1:34" ht="15.75" customHeight="1" x14ac:dyDescent="0.35">
      <c r="A93" s="32">
        <v>57</v>
      </c>
      <c r="B93" s="32" t="s">
        <v>276</v>
      </c>
      <c r="C93" s="90">
        <v>57</v>
      </c>
      <c r="D93" s="81">
        <v>8.8218163495229745E-3</v>
      </c>
      <c r="E93" s="78">
        <f t="shared" si="9"/>
        <v>4.4205436785639443E-2</v>
      </c>
      <c r="F93" s="78">
        <f t="shared" si="10"/>
        <v>4.4205439999999999E-2</v>
      </c>
      <c r="G93" s="44" t="s">
        <v>249</v>
      </c>
      <c r="H93" s="40"/>
      <c r="I93" s="40"/>
      <c r="J93" s="65">
        <f t="shared" si="7"/>
        <v>8.8218163495229745E-3</v>
      </c>
      <c r="K93" s="66">
        <f t="shared" si="8"/>
        <v>3.5383623650477022E-2</v>
      </c>
      <c r="L93" s="45"/>
      <c r="M93" s="40"/>
      <c r="N93" s="147" t="s">
        <v>321</v>
      </c>
      <c r="O93" s="151">
        <v>0.13064680650377825</v>
      </c>
      <c r="P93" s="57"/>
      <c r="AB93" s="58"/>
      <c r="AH93" s="46"/>
    </row>
    <row r="94" spans="1:34" ht="15.75" customHeight="1" x14ac:dyDescent="0.35">
      <c r="A94" s="32">
        <v>351</v>
      </c>
      <c r="B94" s="32" t="s">
        <v>99</v>
      </c>
      <c r="C94" s="90">
        <v>351</v>
      </c>
      <c r="D94" s="81">
        <v>3.9594360749025448E-2</v>
      </c>
      <c r="E94" s="78">
        <f t="shared" si="9"/>
        <v>4.4205436785639443E-2</v>
      </c>
      <c r="F94" s="78">
        <f t="shared" si="10"/>
        <v>4.4205439999999999E-2</v>
      </c>
      <c r="G94" s="97"/>
      <c r="H94" s="40"/>
      <c r="I94" s="40"/>
      <c r="J94" s="65">
        <f t="shared" si="7"/>
        <v>3.9594360749025448E-2</v>
      </c>
      <c r="K94" s="66">
        <f t="shared" si="8"/>
        <v>4.6110792509745507E-3</v>
      </c>
      <c r="L94" s="45"/>
      <c r="M94" s="40"/>
      <c r="N94" s="147"/>
      <c r="O94" s="151">
        <v>0.13064680650377825</v>
      </c>
      <c r="P94" s="57"/>
      <c r="AB94" s="58"/>
      <c r="AH94" s="46"/>
    </row>
    <row r="95" spans="1:34" ht="15.75" customHeight="1" x14ac:dyDescent="0.45">
      <c r="A95" s="32">
        <v>352</v>
      </c>
      <c r="B95" s="32" t="s">
        <v>98</v>
      </c>
      <c r="C95" s="90">
        <v>352</v>
      </c>
      <c r="D95" s="81">
        <v>3.9594360749025448E-2</v>
      </c>
      <c r="E95" s="78">
        <f t="shared" si="9"/>
        <v>4.4205436785639443E-2</v>
      </c>
      <c r="F95" s="78">
        <f t="shared" si="10"/>
        <v>4.4205439999999999E-2</v>
      </c>
      <c r="G95" s="97"/>
      <c r="H95" s="40"/>
      <c r="I95" s="40"/>
      <c r="J95" s="65">
        <f t="shared" si="7"/>
        <v>3.9594360749025448E-2</v>
      </c>
      <c r="K95" s="66">
        <f t="shared" si="8"/>
        <v>4.6110792509745507E-3</v>
      </c>
      <c r="L95" s="45"/>
      <c r="M95" s="40"/>
      <c r="N95" s="32"/>
      <c r="O95" s="107"/>
      <c r="P95" s="57"/>
      <c r="AB95" s="58"/>
      <c r="AH95" s="46"/>
    </row>
    <row r="96" spans="1:34" ht="15.75" customHeight="1" x14ac:dyDescent="0.45">
      <c r="A96" s="32">
        <v>353</v>
      </c>
      <c r="B96" s="32" t="s">
        <v>97</v>
      </c>
      <c r="C96" s="90">
        <v>353</v>
      </c>
      <c r="D96" s="81">
        <v>3.9594360749025448E-2</v>
      </c>
      <c r="E96" s="78">
        <f t="shared" si="9"/>
        <v>4.4205436785639443E-2</v>
      </c>
      <c r="F96" s="78">
        <f t="shared" si="10"/>
        <v>4.4205439999999999E-2</v>
      </c>
      <c r="G96" s="97"/>
      <c r="H96" s="40"/>
      <c r="I96" s="40"/>
      <c r="J96" s="65">
        <f t="shared" si="7"/>
        <v>3.9594360749025448E-2</v>
      </c>
      <c r="K96" s="66">
        <f t="shared" si="8"/>
        <v>4.6110792509745507E-3</v>
      </c>
      <c r="L96" s="45"/>
      <c r="M96" s="40"/>
      <c r="N96" s="32"/>
      <c r="O96" s="107"/>
      <c r="P96" s="52"/>
      <c r="AB96" s="58"/>
      <c r="AH96" s="46"/>
    </row>
    <row r="97" spans="1:34" ht="15.75" customHeight="1" x14ac:dyDescent="0.45">
      <c r="A97" s="32">
        <v>355</v>
      </c>
      <c r="B97" s="32" t="s">
        <v>195</v>
      </c>
      <c r="C97" s="90">
        <v>355</v>
      </c>
      <c r="D97" s="81">
        <v>3.026947207122958E-2</v>
      </c>
      <c r="E97" s="78">
        <f t="shared" si="9"/>
        <v>5.0830254116855385E-2</v>
      </c>
      <c r="F97" s="78">
        <f t="shared" si="10"/>
        <v>5.083025E-2</v>
      </c>
      <c r="G97" s="44" t="s">
        <v>249</v>
      </c>
      <c r="H97" s="40"/>
      <c r="I97" s="40"/>
      <c r="J97" s="65">
        <f t="shared" si="7"/>
        <v>3.026947207122958E-2</v>
      </c>
      <c r="K97" s="66">
        <f t="shared" si="8"/>
        <v>2.0560777928770421E-2</v>
      </c>
      <c r="L97" s="45"/>
      <c r="M97" s="40"/>
      <c r="N97" s="32"/>
      <c r="O97" s="107"/>
      <c r="P97"/>
      <c r="AB97" s="58"/>
      <c r="AH97" s="46"/>
    </row>
    <row r="98" spans="1:34" ht="15.75" customHeight="1" x14ac:dyDescent="0.45">
      <c r="A98" s="32">
        <v>358</v>
      </c>
      <c r="B98" s="32" t="s">
        <v>96</v>
      </c>
      <c r="C98" s="90">
        <v>358</v>
      </c>
      <c r="D98" s="81">
        <v>5.155951732595055E-2</v>
      </c>
      <c r="E98" s="78">
        <f t="shared" si="9"/>
        <v>5.5463502896748097E-2</v>
      </c>
      <c r="F98" s="78">
        <f t="shared" si="10"/>
        <v>5.5463499999999999E-2</v>
      </c>
      <c r="G98" s="97"/>
      <c r="H98" s="40"/>
      <c r="I98" s="40"/>
      <c r="J98" s="65">
        <f t="shared" si="7"/>
        <v>5.155951732595055E-2</v>
      </c>
      <c r="K98" s="66">
        <f t="shared" si="8"/>
        <v>3.9039826740494485E-3</v>
      </c>
      <c r="L98" s="45"/>
      <c r="M98" s="40"/>
      <c r="N98" s="32"/>
      <c r="O98" s="107"/>
      <c r="P98"/>
      <c r="AB98" s="58"/>
      <c r="AH98" s="46"/>
    </row>
    <row r="99" spans="1:34" ht="15.75" customHeight="1" x14ac:dyDescent="0.45">
      <c r="A99" s="32">
        <v>359</v>
      </c>
      <c r="B99" s="32" t="s">
        <v>95</v>
      </c>
      <c r="C99" s="90">
        <v>359</v>
      </c>
      <c r="D99" s="81">
        <v>5.155951732595055E-2</v>
      </c>
      <c r="E99" s="78">
        <f t="shared" si="9"/>
        <v>5.5463502896748097E-2</v>
      </c>
      <c r="F99" s="78">
        <f t="shared" si="10"/>
        <v>5.5463499999999999E-2</v>
      </c>
      <c r="G99" s="97"/>
      <c r="H99" s="40"/>
      <c r="I99" s="40"/>
      <c r="J99" s="65">
        <f t="shared" si="7"/>
        <v>5.155951732595055E-2</v>
      </c>
      <c r="K99" s="66">
        <f t="shared" si="8"/>
        <v>3.9039826740494485E-3</v>
      </c>
      <c r="L99" s="45"/>
      <c r="M99" s="40"/>
      <c r="N99" s="32"/>
      <c r="O99" s="107"/>
      <c r="P99"/>
      <c r="AB99" s="58"/>
      <c r="AH99" s="46"/>
    </row>
    <row r="100" spans="1:34" ht="15.75" customHeight="1" x14ac:dyDescent="0.45">
      <c r="A100" s="32">
        <v>361</v>
      </c>
      <c r="B100" s="32" t="s">
        <v>196</v>
      </c>
      <c r="C100" s="90">
        <v>361</v>
      </c>
      <c r="D100" s="81">
        <v>6.7302212213655649E-2</v>
      </c>
      <c r="E100" s="78">
        <f t="shared" si="9"/>
        <v>7.9357193447482474E-2</v>
      </c>
      <c r="F100" s="78">
        <f t="shared" si="10"/>
        <v>7.9357189999999994E-2</v>
      </c>
      <c r="G100" s="97"/>
      <c r="H100" s="40"/>
      <c r="I100" s="40"/>
      <c r="J100" s="65">
        <f t="shared" si="7"/>
        <v>6.7302212213655649E-2</v>
      </c>
      <c r="K100" s="66">
        <f t="shared" si="8"/>
        <v>1.2054977786344345E-2</v>
      </c>
      <c r="L100" s="45"/>
      <c r="M100" s="40"/>
      <c r="N100" s="32"/>
      <c r="O100" s="106"/>
      <c r="P100" s="57"/>
      <c r="AB100" s="58"/>
      <c r="AH100" s="46"/>
    </row>
    <row r="101" spans="1:34" ht="15.75" customHeight="1" x14ac:dyDescent="0.45">
      <c r="A101" s="32">
        <v>10</v>
      </c>
      <c r="B101" s="32" t="s">
        <v>254</v>
      </c>
      <c r="C101" s="90">
        <v>10</v>
      </c>
      <c r="D101" s="81">
        <v>1.5526907004002374E-2</v>
      </c>
      <c r="E101" s="78">
        <f t="shared" si="9"/>
        <v>2.1240585850902806E-2</v>
      </c>
      <c r="F101" s="78">
        <f t="shared" si="10"/>
        <v>2.124059E-2</v>
      </c>
      <c r="G101" s="97"/>
      <c r="H101" s="40"/>
      <c r="I101" s="40"/>
      <c r="J101" s="65">
        <f t="shared" si="7"/>
        <v>1.5526907004002374E-2</v>
      </c>
      <c r="K101" s="66">
        <f t="shared" si="8"/>
        <v>5.7136829959976258E-3</v>
      </c>
      <c r="L101" s="45"/>
      <c r="M101" s="40"/>
      <c r="N101" s="75"/>
      <c r="O101" s="107"/>
      <c r="P101" s="57"/>
      <c r="AB101" s="58"/>
      <c r="AH101" s="46"/>
    </row>
    <row r="102" spans="1:34" ht="15.75" customHeight="1" x14ac:dyDescent="0.45">
      <c r="A102" s="32">
        <v>11</v>
      </c>
      <c r="B102" s="32" t="s">
        <v>255</v>
      </c>
      <c r="C102" s="90">
        <v>11</v>
      </c>
      <c r="D102" s="81">
        <v>1.5526907004002374E-2</v>
      </c>
      <c r="E102" s="78">
        <f t="shared" si="9"/>
        <v>2.1240585850902806E-2</v>
      </c>
      <c r="F102" s="78">
        <f t="shared" si="10"/>
        <v>2.124059E-2</v>
      </c>
      <c r="G102" s="97"/>
      <c r="H102" s="40"/>
      <c r="I102" s="40"/>
      <c r="J102" s="65">
        <f t="shared" si="7"/>
        <v>1.5526907004002374E-2</v>
      </c>
      <c r="K102" s="66">
        <f t="shared" si="8"/>
        <v>5.7136829959976258E-3</v>
      </c>
      <c r="L102" s="45"/>
      <c r="M102" s="40"/>
      <c r="N102" s="75"/>
      <c r="O102" s="107"/>
      <c r="AB102" s="58"/>
      <c r="AH102" s="46"/>
    </row>
    <row r="103" spans="1:34" ht="15.75" customHeight="1" x14ac:dyDescent="0.45">
      <c r="A103" s="32">
        <v>13</v>
      </c>
      <c r="B103" s="32" t="s">
        <v>256</v>
      </c>
      <c r="C103" s="90">
        <v>13</v>
      </c>
      <c r="D103" s="81">
        <v>1.5526907004002374E-2</v>
      </c>
      <c r="E103" s="78">
        <f t="shared" si="9"/>
        <v>2.1240585850902806E-2</v>
      </c>
      <c r="F103" s="78">
        <f t="shared" si="10"/>
        <v>2.124059E-2</v>
      </c>
      <c r="G103" s="97"/>
      <c r="H103" s="40"/>
      <c r="I103" s="40"/>
      <c r="J103" s="65">
        <f t="shared" si="7"/>
        <v>1.5526907004002374E-2</v>
      </c>
      <c r="K103" s="66">
        <f t="shared" si="8"/>
        <v>5.7136829959976258E-3</v>
      </c>
      <c r="L103" s="45"/>
      <c r="M103" s="40"/>
      <c r="N103" s="75"/>
      <c r="O103" s="107"/>
      <c r="AB103" s="58"/>
      <c r="AH103" s="46"/>
    </row>
    <row r="104" spans="1:34" ht="15.75" customHeight="1" x14ac:dyDescent="0.45">
      <c r="A104" s="32">
        <v>20</v>
      </c>
      <c r="B104" s="32" t="s">
        <v>264</v>
      </c>
      <c r="C104" s="90">
        <v>20</v>
      </c>
      <c r="D104" s="81">
        <v>3.9594360749025448E-2</v>
      </c>
      <c r="E104" s="78">
        <f t="shared" si="9"/>
        <v>4.4205436785639443E-2</v>
      </c>
      <c r="F104" s="78">
        <f t="shared" si="10"/>
        <v>4.4205439999999999E-2</v>
      </c>
      <c r="G104" s="44"/>
      <c r="H104" s="40"/>
      <c r="I104" s="40"/>
      <c r="J104" s="65">
        <f t="shared" si="7"/>
        <v>3.9594360749025448E-2</v>
      </c>
      <c r="K104" s="66">
        <f t="shared" si="8"/>
        <v>4.6110792509745507E-3</v>
      </c>
      <c r="L104" s="45"/>
      <c r="M104" s="40"/>
      <c r="N104" s="75"/>
      <c r="O104" s="107"/>
      <c r="AB104" s="58"/>
      <c r="AH104" s="46"/>
    </row>
    <row r="105" spans="1:34" ht="15.75" customHeight="1" x14ac:dyDescent="0.45">
      <c r="A105" s="32">
        <v>21</v>
      </c>
      <c r="B105" s="32" t="s">
        <v>257</v>
      </c>
      <c r="C105" s="90">
        <v>21</v>
      </c>
      <c r="D105" s="81">
        <v>3.9594360749025448E-2</v>
      </c>
      <c r="E105" s="78">
        <f t="shared" si="9"/>
        <v>4.4205436785639443E-2</v>
      </c>
      <c r="F105" s="78">
        <f t="shared" si="10"/>
        <v>4.4205439999999999E-2</v>
      </c>
      <c r="G105" s="44"/>
      <c r="H105" s="40"/>
      <c r="I105" s="40"/>
      <c r="J105" s="65">
        <f t="shared" si="7"/>
        <v>3.9594360749025448E-2</v>
      </c>
      <c r="K105" s="66">
        <f t="shared" si="8"/>
        <v>4.6110792509745507E-3</v>
      </c>
      <c r="L105" s="45"/>
      <c r="M105" s="40"/>
      <c r="N105" s="75"/>
      <c r="O105" s="108"/>
      <c r="AB105" s="58"/>
      <c r="AH105" s="46"/>
    </row>
    <row r="106" spans="1:34" ht="15.75" customHeight="1" x14ac:dyDescent="0.45">
      <c r="A106" s="32">
        <v>389</v>
      </c>
      <c r="B106" s="32" t="s">
        <v>94</v>
      </c>
      <c r="C106" s="90">
        <v>389</v>
      </c>
      <c r="D106" s="81">
        <v>3.9594360749025448E-2</v>
      </c>
      <c r="E106" s="78">
        <f t="shared" si="9"/>
        <v>4.4205436785639443E-2</v>
      </c>
      <c r="F106" s="78">
        <f t="shared" si="10"/>
        <v>4.4205439999999999E-2</v>
      </c>
      <c r="G106" s="97"/>
      <c r="H106" s="40"/>
      <c r="I106" s="40"/>
      <c r="J106" s="65">
        <f t="shared" si="7"/>
        <v>3.9594360749025448E-2</v>
      </c>
      <c r="K106" s="66">
        <f t="shared" si="8"/>
        <v>4.6110792509745507E-3</v>
      </c>
      <c r="L106" s="45"/>
      <c r="M106" s="40"/>
      <c r="N106" s="75"/>
      <c r="O106" s="108"/>
      <c r="AB106" s="58"/>
      <c r="AH106" s="46"/>
    </row>
    <row r="107" spans="1:34" ht="15.75" customHeight="1" x14ac:dyDescent="0.45">
      <c r="A107" s="32">
        <v>28</v>
      </c>
      <c r="B107" s="32" t="s">
        <v>270</v>
      </c>
      <c r="C107" s="90">
        <v>28</v>
      </c>
      <c r="D107" s="81">
        <v>6.5047460951126674E-3</v>
      </c>
      <c r="E107" s="78">
        <f t="shared" si="9"/>
        <v>4.4205436785639443E-2</v>
      </c>
      <c r="F107" s="78">
        <f t="shared" si="10"/>
        <v>4.4205439999999999E-2</v>
      </c>
      <c r="G107" s="44" t="s">
        <v>249</v>
      </c>
      <c r="H107" s="40"/>
      <c r="I107" s="40"/>
      <c r="J107" s="65">
        <f t="shared" si="7"/>
        <v>6.5047460951126674E-3</v>
      </c>
      <c r="K107" s="66">
        <f t="shared" si="8"/>
        <v>3.7700693904887332E-2</v>
      </c>
      <c r="L107" s="45"/>
      <c r="M107" s="40"/>
      <c r="N107" s="75"/>
      <c r="O107" s="108"/>
      <c r="AB107" s="58"/>
      <c r="AH107" s="46"/>
    </row>
    <row r="108" spans="1:34" ht="15.75" customHeight="1" x14ac:dyDescent="0.45">
      <c r="A108" s="32">
        <v>390</v>
      </c>
      <c r="B108" s="32" t="s">
        <v>93</v>
      </c>
      <c r="C108" s="90">
        <v>390</v>
      </c>
      <c r="D108" s="81">
        <v>9.7459645940841406E-3</v>
      </c>
      <c r="E108" s="78">
        <f t="shared" si="9"/>
        <v>4.4205436785639443E-2</v>
      </c>
      <c r="F108" s="78">
        <f t="shared" si="10"/>
        <v>4.4205439999999999E-2</v>
      </c>
      <c r="G108" s="44" t="s">
        <v>249</v>
      </c>
      <c r="H108" s="40"/>
      <c r="I108" s="40"/>
      <c r="J108" s="65">
        <f t="shared" si="7"/>
        <v>9.7459645940841406E-3</v>
      </c>
      <c r="K108" s="66">
        <f t="shared" si="8"/>
        <v>3.445947540591586E-2</v>
      </c>
      <c r="L108" s="45"/>
      <c r="N108" s="94"/>
      <c r="O108" s="109"/>
      <c r="AB108" s="58"/>
      <c r="AH108" s="46"/>
    </row>
    <row r="109" spans="1:34" ht="15.75" customHeight="1" x14ac:dyDescent="0.45">
      <c r="A109" s="32">
        <v>55</v>
      </c>
      <c r="B109" s="32" t="s">
        <v>92</v>
      </c>
      <c r="C109" s="90">
        <v>55</v>
      </c>
      <c r="D109" s="81">
        <v>8.0661290249743584E-2</v>
      </c>
      <c r="E109" s="78">
        <f t="shared" si="9"/>
        <v>0.10131880096229512</v>
      </c>
      <c r="F109" s="78">
        <f t="shared" si="10"/>
        <v>0.1013188</v>
      </c>
      <c r="G109" s="97"/>
      <c r="H109" s="40"/>
      <c r="I109" s="40"/>
      <c r="J109" s="65">
        <f t="shared" si="7"/>
        <v>8.0661290249743584E-2</v>
      </c>
      <c r="K109" s="66">
        <f t="shared" si="8"/>
        <v>2.0657509750256417E-2</v>
      </c>
      <c r="L109" s="45"/>
      <c r="N109" s="75"/>
      <c r="O109" s="109"/>
      <c r="P109"/>
      <c r="AB109" s="58"/>
      <c r="AH109" s="46"/>
    </row>
    <row r="110" spans="1:34" ht="15.75" customHeight="1" x14ac:dyDescent="0.45">
      <c r="A110" s="32">
        <v>33</v>
      </c>
      <c r="B110" s="32" t="s">
        <v>197</v>
      </c>
      <c r="C110" s="90">
        <v>33</v>
      </c>
      <c r="D110" s="81">
        <v>0.1101723314043683</v>
      </c>
      <c r="E110" s="78">
        <f t="shared" si="9"/>
        <v>0.12354942576807711</v>
      </c>
      <c r="F110" s="78">
        <f t="shared" si="10"/>
        <v>0.12354943</v>
      </c>
      <c r="G110" s="97"/>
      <c r="H110" s="40"/>
      <c r="I110" s="40"/>
      <c r="J110" s="65">
        <f t="shared" si="7"/>
        <v>0.1101723314043683</v>
      </c>
      <c r="K110" s="66">
        <f t="shared" si="8"/>
        <v>1.3377098595631701E-2</v>
      </c>
      <c r="L110" s="45"/>
      <c r="N110" s="75"/>
      <c r="O110" s="109"/>
      <c r="P110"/>
      <c r="AB110" s="58"/>
      <c r="AH110" s="46"/>
    </row>
    <row r="111" spans="1:34" ht="15.75" customHeight="1" x14ac:dyDescent="0.45">
      <c r="A111" s="32">
        <v>410</v>
      </c>
      <c r="B111" s="32" t="s">
        <v>198</v>
      </c>
      <c r="C111" s="90">
        <v>410</v>
      </c>
      <c r="D111" s="82">
        <v>0.11898985584232832</v>
      </c>
      <c r="E111" s="78">
        <f t="shared" si="9"/>
        <v>0.12354942576807711</v>
      </c>
      <c r="F111" s="78">
        <f t="shared" si="10"/>
        <v>0.12354943</v>
      </c>
      <c r="G111" s="97"/>
      <c r="H111" s="40"/>
      <c r="I111" s="40"/>
      <c r="J111" s="65">
        <f t="shared" si="7"/>
        <v>0.11898985584232832</v>
      </c>
      <c r="K111" s="66">
        <f t="shared" si="8"/>
        <v>4.5595741576716781E-3</v>
      </c>
      <c r="L111" s="45"/>
      <c r="N111" s="75"/>
      <c r="O111" s="105"/>
      <c r="P111"/>
      <c r="AB111" s="58"/>
      <c r="AH111" s="46"/>
    </row>
    <row r="112" spans="1:34" ht="15.75" customHeight="1" x14ac:dyDescent="0.45">
      <c r="A112" s="32">
        <v>411</v>
      </c>
      <c r="B112" s="32" t="s">
        <v>250</v>
      </c>
      <c r="C112" s="90">
        <v>411</v>
      </c>
      <c r="D112" s="81">
        <v>0.11898985584232832</v>
      </c>
      <c r="E112" s="78">
        <f t="shared" si="9"/>
        <v>0.12354942576807711</v>
      </c>
      <c r="F112" s="78">
        <f t="shared" si="10"/>
        <v>0.12354943</v>
      </c>
      <c r="G112" s="97"/>
      <c r="H112" s="40"/>
      <c r="I112" s="40"/>
      <c r="J112" s="65">
        <f t="shared" si="7"/>
        <v>0.11898985584232832</v>
      </c>
      <c r="K112" s="66">
        <f t="shared" si="8"/>
        <v>4.5595741576716781E-3</v>
      </c>
      <c r="L112" s="45"/>
      <c r="N112" s="32"/>
      <c r="O112" s="105"/>
      <c r="P112"/>
      <c r="AB112" s="58"/>
      <c r="AH112" s="46"/>
    </row>
    <row r="113" spans="1:34" ht="15.75" customHeight="1" x14ac:dyDescent="0.45">
      <c r="A113" s="32">
        <v>412</v>
      </c>
      <c r="B113" s="32" t="s">
        <v>251</v>
      </c>
      <c r="C113" s="90">
        <v>412</v>
      </c>
      <c r="D113" s="81">
        <v>0.11898985584232832</v>
      </c>
      <c r="E113" s="78">
        <f t="shared" si="9"/>
        <v>0.12354942576807711</v>
      </c>
      <c r="F113" s="78">
        <f t="shared" si="10"/>
        <v>0.12354943</v>
      </c>
      <c r="G113" s="97"/>
      <c r="H113" s="40"/>
      <c r="I113" s="40"/>
      <c r="J113" s="65">
        <f t="shared" si="7"/>
        <v>0.11898985584232832</v>
      </c>
      <c r="K113" s="66">
        <f t="shared" si="8"/>
        <v>4.5595741576716781E-3</v>
      </c>
      <c r="L113" s="45"/>
      <c r="N113" s="94"/>
      <c r="O113" s="105"/>
      <c r="P113"/>
      <c r="AB113" s="58"/>
      <c r="AH113" s="46"/>
    </row>
    <row r="114" spans="1:34" ht="15.75" customHeight="1" x14ac:dyDescent="0.45">
      <c r="A114" s="32">
        <v>413</v>
      </c>
      <c r="B114" s="32" t="s">
        <v>91</v>
      </c>
      <c r="C114" s="90">
        <v>413</v>
      </c>
      <c r="D114" s="81">
        <v>9.7459645940841406E-3</v>
      </c>
      <c r="E114" s="78">
        <f t="shared" si="9"/>
        <v>4.4205436785639443E-2</v>
      </c>
      <c r="F114" s="78">
        <f t="shared" si="10"/>
        <v>4.4205439999999999E-2</v>
      </c>
      <c r="G114" s="44" t="s">
        <v>249</v>
      </c>
      <c r="H114" s="40"/>
      <c r="I114" s="40"/>
      <c r="J114" s="65">
        <f t="shared" si="7"/>
        <v>9.7459645940841406E-3</v>
      </c>
      <c r="K114" s="66">
        <f t="shared" si="8"/>
        <v>3.445947540591586E-2</v>
      </c>
      <c r="L114" s="45"/>
      <c r="N114" s="75"/>
      <c r="O114" s="110"/>
      <c r="AB114" s="58"/>
      <c r="AH114" s="46"/>
    </row>
    <row r="115" spans="1:34" ht="15.75" customHeight="1" x14ac:dyDescent="0.45">
      <c r="A115" s="32">
        <v>414</v>
      </c>
      <c r="B115" s="32" t="s">
        <v>90</v>
      </c>
      <c r="C115" s="90">
        <v>414</v>
      </c>
      <c r="D115" s="81">
        <v>9.7459645940841406E-3</v>
      </c>
      <c r="E115" s="78">
        <f t="shared" si="9"/>
        <v>4.4205436785639443E-2</v>
      </c>
      <c r="F115" s="78">
        <f t="shared" si="10"/>
        <v>4.4205439999999999E-2</v>
      </c>
      <c r="G115" s="44" t="s">
        <v>249</v>
      </c>
      <c r="H115" s="40"/>
      <c r="I115" s="40"/>
      <c r="J115" s="65">
        <f t="shared" si="7"/>
        <v>9.7459645940841406E-3</v>
      </c>
      <c r="K115" s="66">
        <f t="shared" si="8"/>
        <v>3.445947540591586E-2</v>
      </c>
      <c r="L115" s="45"/>
      <c r="M115" s="40"/>
      <c r="N115" s="75"/>
      <c r="O115" s="110"/>
      <c r="AB115" s="58"/>
      <c r="AH115" s="46"/>
    </row>
    <row r="116" spans="1:34" ht="15.75" customHeight="1" x14ac:dyDescent="0.45">
      <c r="A116" s="32">
        <v>416</v>
      </c>
      <c r="B116" s="32" t="s">
        <v>199</v>
      </c>
      <c r="C116" s="90">
        <v>416</v>
      </c>
      <c r="D116" s="81">
        <v>0.11157629058237176</v>
      </c>
      <c r="E116" s="78">
        <f t="shared" si="9"/>
        <v>0.12354942576807711</v>
      </c>
      <c r="F116" s="78">
        <f t="shared" si="10"/>
        <v>0.12354943</v>
      </c>
      <c r="G116" s="97"/>
      <c r="H116" s="40"/>
      <c r="I116" s="40"/>
      <c r="J116" s="65">
        <f t="shared" si="7"/>
        <v>0.11157629058237176</v>
      </c>
      <c r="K116" s="66">
        <f t="shared" si="8"/>
        <v>1.1973139417628245E-2</v>
      </c>
      <c r="L116" s="45"/>
      <c r="M116" s="40"/>
      <c r="N116" s="75"/>
      <c r="O116" s="110"/>
      <c r="AB116" s="58"/>
      <c r="AH116" s="46"/>
    </row>
    <row r="117" spans="1:34" ht="15.75" customHeight="1" x14ac:dyDescent="0.35">
      <c r="A117" s="32">
        <v>419</v>
      </c>
      <c r="B117" s="32" t="s">
        <v>280</v>
      </c>
      <c r="C117" s="90">
        <v>419</v>
      </c>
      <c r="D117" s="81">
        <v>0.11157629058237176</v>
      </c>
      <c r="E117" s="78">
        <f t="shared" si="9"/>
        <v>0.12354942576807711</v>
      </c>
      <c r="F117" s="78">
        <f t="shared" si="10"/>
        <v>0.12354943</v>
      </c>
      <c r="G117" s="97"/>
      <c r="H117" s="40"/>
      <c r="I117" s="40"/>
      <c r="J117" s="65">
        <f t="shared" si="7"/>
        <v>0.11157629058237176</v>
      </c>
      <c r="K117" s="66">
        <f t="shared" si="8"/>
        <v>1.1973139417628245E-2</v>
      </c>
      <c r="L117" s="45"/>
      <c r="M117" s="40"/>
      <c r="N117" s="75"/>
      <c r="O117" s="95"/>
      <c r="AB117" s="58"/>
      <c r="AH117" s="46"/>
    </row>
    <row r="118" spans="1:34" ht="15.75" customHeight="1" x14ac:dyDescent="0.35">
      <c r="A118" s="32">
        <v>417</v>
      </c>
      <c r="B118" s="32" t="s">
        <v>89</v>
      </c>
      <c r="C118" s="90">
        <v>417</v>
      </c>
      <c r="D118" s="81">
        <v>0.10780016326419083</v>
      </c>
      <c r="E118" s="78">
        <f t="shared" si="9"/>
        <v>0.10969789777633281</v>
      </c>
      <c r="F118" s="78">
        <f t="shared" si="10"/>
        <v>0.1096979</v>
      </c>
      <c r="G118" s="97"/>
      <c r="H118" s="40"/>
      <c r="I118" s="40"/>
      <c r="J118" s="65">
        <f t="shared" si="7"/>
        <v>0.10780016326419083</v>
      </c>
      <c r="K118" s="66">
        <f t="shared" si="8"/>
        <v>1.8977367358091746E-3</v>
      </c>
      <c r="L118" s="45"/>
      <c r="M118" s="40"/>
      <c r="N118" s="75"/>
      <c r="O118" s="95"/>
      <c r="AB118" s="58"/>
      <c r="AH118" s="46"/>
    </row>
    <row r="119" spans="1:34" ht="15.75" customHeight="1" x14ac:dyDescent="0.35">
      <c r="A119" s="32">
        <v>421</v>
      </c>
      <c r="B119" s="32" t="s">
        <v>200</v>
      </c>
      <c r="C119" s="90">
        <v>421</v>
      </c>
      <c r="D119" s="81">
        <v>7.1061162539974188E-2</v>
      </c>
      <c r="E119" s="78">
        <f t="shared" si="9"/>
        <v>7.9357193447482474E-2</v>
      </c>
      <c r="F119" s="78">
        <f t="shared" si="10"/>
        <v>7.9357189999999994E-2</v>
      </c>
      <c r="G119" s="97"/>
      <c r="H119" s="40"/>
      <c r="I119" s="40"/>
      <c r="J119" s="65">
        <f t="shared" si="7"/>
        <v>7.1061162539974188E-2</v>
      </c>
      <c r="K119" s="66">
        <f t="shared" si="8"/>
        <v>8.2960274600258066E-3</v>
      </c>
      <c r="L119" s="45"/>
      <c r="M119" s="40"/>
      <c r="N119" s="75"/>
      <c r="O119" s="95"/>
      <c r="AB119" s="58"/>
      <c r="AH119" s="46"/>
    </row>
    <row r="120" spans="1:34" ht="15.75" customHeight="1" x14ac:dyDescent="0.35">
      <c r="A120" s="32">
        <v>48</v>
      </c>
      <c r="B120" s="32" t="s">
        <v>201</v>
      </c>
      <c r="C120" s="90">
        <v>48</v>
      </c>
      <c r="D120" s="81">
        <v>9.4860323051070103E-2</v>
      </c>
      <c r="E120" s="78">
        <f t="shared" si="9"/>
        <v>0.10131880096229512</v>
      </c>
      <c r="F120" s="78">
        <f t="shared" si="10"/>
        <v>0.1013188</v>
      </c>
      <c r="G120" s="97"/>
      <c r="H120" s="40"/>
      <c r="I120" s="40"/>
      <c r="J120" s="65">
        <f t="shared" si="7"/>
        <v>9.4860323051070103E-2</v>
      </c>
      <c r="K120" s="66">
        <f t="shared" si="8"/>
        <v>6.4584769489298977E-3</v>
      </c>
      <c r="L120" s="45"/>
      <c r="M120" s="40"/>
      <c r="N120" s="75"/>
      <c r="O120" s="96"/>
      <c r="AB120" s="58"/>
      <c r="AH120" s="46"/>
    </row>
    <row r="121" spans="1:34" ht="15.75" customHeight="1" x14ac:dyDescent="0.35">
      <c r="A121" s="32">
        <v>426</v>
      </c>
      <c r="B121" s="32" t="s">
        <v>202</v>
      </c>
      <c r="C121" s="90">
        <v>426</v>
      </c>
      <c r="D121" s="81">
        <v>3.2499528281563148E-2</v>
      </c>
      <c r="E121" s="78">
        <f t="shared" si="9"/>
        <v>5.0830254116855385E-2</v>
      </c>
      <c r="F121" s="78">
        <f t="shared" si="10"/>
        <v>5.083025E-2</v>
      </c>
      <c r="G121" s="44" t="s">
        <v>249</v>
      </c>
      <c r="H121" s="40"/>
      <c r="I121" s="40"/>
      <c r="J121" s="65">
        <f t="shared" si="7"/>
        <v>3.2499528281563148E-2</v>
      </c>
      <c r="K121" s="66">
        <f t="shared" si="8"/>
        <v>1.8330721718436853E-2</v>
      </c>
      <c r="L121" s="45"/>
      <c r="M121" s="40"/>
      <c r="N121" s="75"/>
      <c r="O121" s="96"/>
      <c r="AB121" s="58"/>
      <c r="AH121" s="46"/>
    </row>
    <row r="122" spans="1:34" ht="15.75" customHeight="1" x14ac:dyDescent="0.35">
      <c r="A122" s="32">
        <v>434</v>
      </c>
      <c r="B122" s="32" t="s">
        <v>88</v>
      </c>
      <c r="C122" s="90">
        <v>434</v>
      </c>
      <c r="D122" s="81">
        <v>3.5474682728338751E-2</v>
      </c>
      <c r="E122" s="78">
        <f t="shared" si="9"/>
        <v>3.9594360749025448E-2</v>
      </c>
      <c r="F122" s="78">
        <f t="shared" si="10"/>
        <v>3.9594360000000002E-2</v>
      </c>
      <c r="G122" s="97"/>
      <c r="H122" s="40"/>
      <c r="I122" s="40"/>
      <c r="J122" s="65">
        <f t="shared" si="7"/>
        <v>3.5474682728338751E-2</v>
      </c>
      <c r="K122" s="66">
        <f t="shared" si="8"/>
        <v>4.1196772716612512E-3</v>
      </c>
      <c r="L122" s="45"/>
      <c r="M122" s="40"/>
      <c r="N122" s="75"/>
      <c r="O122" s="88"/>
      <c r="AB122" s="58"/>
      <c r="AH122" s="46"/>
    </row>
    <row r="123" spans="1:34" ht="15.75" customHeight="1" x14ac:dyDescent="0.35">
      <c r="A123" s="32">
        <v>432</v>
      </c>
      <c r="B123" s="32" t="s">
        <v>87</v>
      </c>
      <c r="C123" s="90">
        <v>432</v>
      </c>
      <c r="D123" s="81">
        <v>4.3852263113379253E-2</v>
      </c>
      <c r="E123" s="78">
        <f t="shared" si="9"/>
        <v>4.4205436785639443E-2</v>
      </c>
      <c r="F123" s="78">
        <f t="shared" si="10"/>
        <v>4.4205439999999999E-2</v>
      </c>
      <c r="G123" s="97"/>
      <c r="H123" s="40"/>
      <c r="I123" s="40"/>
      <c r="J123" s="65">
        <f t="shared" si="7"/>
        <v>4.3852263113379253E-2</v>
      </c>
      <c r="K123" s="66">
        <f t="shared" si="8"/>
        <v>3.5317688662074576E-4</v>
      </c>
      <c r="L123" s="45"/>
      <c r="M123" s="40"/>
      <c r="AB123" s="58"/>
      <c r="AH123" s="46"/>
    </row>
    <row r="124" spans="1:34" ht="15.75" customHeight="1" x14ac:dyDescent="0.35">
      <c r="A124" s="32">
        <v>433</v>
      </c>
      <c r="B124" s="32" t="s">
        <v>86</v>
      </c>
      <c r="C124" s="90">
        <v>433</v>
      </c>
      <c r="D124" s="81">
        <v>5.4364363834367872E-2</v>
      </c>
      <c r="E124" s="78">
        <f t="shared" si="9"/>
        <v>5.5463502896748097E-2</v>
      </c>
      <c r="F124" s="78">
        <f t="shared" si="10"/>
        <v>5.5463499999999999E-2</v>
      </c>
      <c r="G124" s="97"/>
      <c r="H124" s="40"/>
      <c r="I124" s="40"/>
      <c r="J124" s="65">
        <f t="shared" si="7"/>
        <v>5.4364363834367872E-2</v>
      </c>
      <c r="K124" s="66">
        <f t="shared" si="8"/>
        <v>1.0991361656321266E-3</v>
      </c>
      <c r="L124" s="45"/>
      <c r="M124" s="40"/>
      <c r="AB124" s="58"/>
      <c r="AH124" s="46"/>
    </row>
    <row r="125" spans="1:34" ht="15.75" customHeight="1" x14ac:dyDescent="0.35">
      <c r="A125" s="32">
        <v>451</v>
      </c>
      <c r="B125" s="32" t="s">
        <v>204</v>
      </c>
      <c r="C125" s="90">
        <v>451</v>
      </c>
      <c r="D125" s="81">
        <v>6.9517244200354641E-2</v>
      </c>
      <c r="E125" s="78">
        <f t="shared" si="9"/>
        <v>7.9357193447482474E-2</v>
      </c>
      <c r="F125" s="78">
        <f t="shared" si="10"/>
        <v>7.9357189999999994E-2</v>
      </c>
      <c r="G125" s="97"/>
      <c r="H125" s="40"/>
      <c r="I125" s="40"/>
      <c r="J125" s="65">
        <f t="shared" si="7"/>
        <v>6.9517244200354641E-2</v>
      </c>
      <c r="K125" s="66">
        <f t="shared" si="8"/>
        <v>9.8399457996453527E-3</v>
      </c>
      <c r="L125" s="45"/>
      <c r="M125" s="40"/>
      <c r="AB125" s="58"/>
      <c r="AH125" s="46"/>
    </row>
    <row r="126" spans="1:34" ht="15.75" customHeight="1" x14ac:dyDescent="0.35">
      <c r="A126" s="32">
        <v>452</v>
      </c>
      <c r="B126" s="32" t="s">
        <v>83</v>
      </c>
      <c r="C126" s="90">
        <v>452</v>
      </c>
      <c r="D126" s="81">
        <v>9.7459645940841406E-3</v>
      </c>
      <c r="E126" s="78">
        <f t="shared" si="9"/>
        <v>4.4205436785639443E-2</v>
      </c>
      <c r="F126" s="78">
        <f t="shared" si="10"/>
        <v>4.4205439999999999E-2</v>
      </c>
      <c r="G126" s="44" t="s">
        <v>249</v>
      </c>
      <c r="H126" s="40"/>
      <c r="I126" s="40"/>
      <c r="J126" s="65">
        <f t="shared" si="7"/>
        <v>9.7459645940841406E-3</v>
      </c>
      <c r="K126" s="66">
        <f t="shared" si="8"/>
        <v>3.445947540591586E-2</v>
      </c>
      <c r="L126" s="45"/>
      <c r="M126" s="40"/>
      <c r="AB126" s="58"/>
      <c r="AH126" s="46"/>
    </row>
    <row r="127" spans="1:34" ht="15.75" customHeight="1" x14ac:dyDescent="0.35">
      <c r="A127" s="32">
        <v>453</v>
      </c>
      <c r="B127" s="32" t="s">
        <v>82</v>
      </c>
      <c r="C127" s="90">
        <v>453</v>
      </c>
      <c r="D127" s="81">
        <v>6.9517244200354641E-2</v>
      </c>
      <c r="E127" s="78">
        <f t="shared" si="9"/>
        <v>7.9357193447482474E-2</v>
      </c>
      <c r="F127" s="78">
        <f t="shared" si="10"/>
        <v>7.9357189999999994E-2</v>
      </c>
      <c r="G127" s="97"/>
      <c r="H127" s="40"/>
      <c r="I127" s="40"/>
      <c r="J127" s="65">
        <f t="shared" si="7"/>
        <v>6.9517244200354641E-2</v>
      </c>
      <c r="K127" s="66">
        <f t="shared" si="8"/>
        <v>9.8399457996453527E-3</v>
      </c>
      <c r="L127" s="45"/>
      <c r="M127" s="40"/>
      <c r="AB127" s="58"/>
      <c r="AH127" s="46"/>
    </row>
    <row r="128" spans="1:34" ht="15.75" customHeight="1" x14ac:dyDescent="0.35">
      <c r="A128" s="32">
        <v>17</v>
      </c>
      <c r="B128" s="32" t="s">
        <v>258</v>
      </c>
      <c r="C128" s="90">
        <v>17</v>
      </c>
      <c r="D128" s="81">
        <v>1.994925158645125E-2</v>
      </c>
      <c r="E128" s="78">
        <f t="shared" si="9"/>
        <v>2.1240585850902806E-2</v>
      </c>
      <c r="F128" s="78">
        <f t="shared" si="10"/>
        <v>2.124059E-2</v>
      </c>
      <c r="G128" s="97"/>
      <c r="H128" s="40"/>
      <c r="I128" s="40"/>
      <c r="J128" s="65">
        <f t="shared" si="7"/>
        <v>1.994925158645125E-2</v>
      </c>
      <c r="K128" s="66">
        <f t="shared" si="8"/>
        <v>1.2913384135487503E-3</v>
      </c>
      <c r="L128" s="45"/>
      <c r="M128" s="40"/>
      <c r="AB128" s="58"/>
      <c r="AH128" s="46"/>
    </row>
    <row r="129" spans="1:34" ht="15.75" customHeight="1" x14ac:dyDescent="0.35">
      <c r="A129" s="32">
        <v>14</v>
      </c>
      <c r="B129" s="32" t="s">
        <v>259</v>
      </c>
      <c r="C129" s="90">
        <v>14</v>
      </c>
      <c r="D129" s="81">
        <v>1.994925158645125E-2</v>
      </c>
      <c r="E129" s="78">
        <f t="shared" si="9"/>
        <v>2.1240585850902806E-2</v>
      </c>
      <c r="F129" s="78">
        <f t="shared" si="10"/>
        <v>2.124059E-2</v>
      </c>
      <c r="G129" s="97"/>
      <c r="H129" s="40"/>
      <c r="I129" s="40"/>
      <c r="J129" s="65">
        <f t="shared" si="7"/>
        <v>1.994925158645125E-2</v>
      </c>
      <c r="K129" s="66">
        <f t="shared" si="8"/>
        <v>1.2913384135487503E-3</v>
      </c>
      <c r="L129" s="45"/>
      <c r="M129" s="40"/>
      <c r="AB129" s="58"/>
      <c r="AH129" s="46"/>
    </row>
    <row r="130" spans="1:34" ht="15.75" customHeight="1" x14ac:dyDescent="0.35">
      <c r="A130" s="32">
        <v>459</v>
      </c>
      <c r="B130" s="32" t="s">
        <v>81</v>
      </c>
      <c r="C130" s="90">
        <v>459</v>
      </c>
      <c r="D130" s="81">
        <v>9.7459645940841406E-3</v>
      </c>
      <c r="E130" s="78">
        <f t="shared" si="9"/>
        <v>4.4205436785639443E-2</v>
      </c>
      <c r="F130" s="78">
        <f t="shared" si="10"/>
        <v>4.4205439999999999E-2</v>
      </c>
      <c r="G130" s="44" t="s">
        <v>249</v>
      </c>
      <c r="H130" s="40"/>
      <c r="I130" s="40"/>
      <c r="J130" s="65">
        <f t="shared" ref="J130:J193" si="11">+D130</f>
        <v>9.7459645940841406E-3</v>
      </c>
      <c r="K130" s="66">
        <f t="shared" ref="K130:K193" si="12">F130-J130</f>
        <v>3.445947540591586E-2</v>
      </c>
      <c r="L130" s="45"/>
      <c r="M130" s="40"/>
      <c r="AB130" s="58"/>
      <c r="AH130" s="46"/>
    </row>
    <row r="131" spans="1:34" ht="15.75" customHeight="1" x14ac:dyDescent="0.35">
      <c r="A131" s="32">
        <v>462</v>
      </c>
      <c r="B131" s="32" t="s">
        <v>80</v>
      </c>
      <c r="C131" s="90">
        <v>462</v>
      </c>
      <c r="D131" s="81">
        <v>1.5654208702293705E-2</v>
      </c>
      <c r="E131" s="78">
        <f t="shared" ref="E131:E194" si="13">IF(AND(G131="X",D131&lt;$N$17),VLOOKUP(D131,$N$7:$Q$51,4,1),IF(D131&lt;$N$17,VLOOKUP(D131,$N$7:$P$51,3,1),IF(G131="X",VLOOKUP(D131,$N$7:$R$51,4,1),VLOOKUP(D131,$N$7:$R$51,3,1))))</f>
        <v>2.1240585850902806E-2</v>
      </c>
      <c r="F131" s="78">
        <f t="shared" ref="F131:F194" si="14">ROUND(E131,8)</f>
        <v>2.124059E-2</v>
      </c>
      <c r="G131" s="97"/>
      <c r="H131" s="40"/>
      <c r="I131" s="40"/>
      <c r="J131" s="65">
        <f t="shared" si="11"/>
        <v>1.5654208702293705E-2</v>
      </c>
      <c r="K131" s="66">
        <f t="shared" si="12"/>
        <v>5.586381297706295E-3</v>
      </c>
      <c r="L131" s="45"/>
      <c r="M131" s="40"/>
      <c r="AB131" s="58"/>
      <c r="AH131" s="46"/>
    </row>
    <row r="132" spans="1:34" ht="15.75" customHeight="1" x14ac:dyDescent="0.35">
      <c r="A132" s="32">
        <v>479</v>
      </c>
      <c r="B132" s="32" t="s">
        <v>252</v>
      </c>
      <c r="C132" s="90">
        <v>479</v>
      </c>
      <c r="D132" s="81">
        <v>9.6437932880089738E-3</v>
      </c>
      <c r="E132" s="78">
        <f t="shared" si="13"/>
        <v>4.4205436785639443E-2</v>
      </c>
      <c r="F132" s="78">
        <f t="shared" si="14"/>
        <v>4.4205439999999999E-2</v>
      </c>
      <c r="G132" s="44" t="s">
        <v>249</v>
      </c>
      <c r="H132" s="40"/>
      <c r="I132" s="40"/>
      <c r="J132" s="65">
        <f t="shared" si="11"/>
        <v>9.6437932880089738E-3</v>
      </c>
      <c r="K132" s="66">
        <f t="shared" si="12"/>
        <v>3.4561646711991023E-2</v>
      </c>
      <c r="L132" s="45"/>
      <c r="M132" s="40"/>
      <c r="AB132" s="58"/>
      <c r="AH132" s="46"/>
    </row>
    <row r="133" spans="1:34" ht="15.75" customHeight="1" x14ac:dyDescent="0.35">
      <c r="A133" s="32">
        <v>484</v>
      </c>
      <c r="B133" s="32" t="s">
        <v>205</v>
      </c>
      <c r="C133" s="90">
        <v>484</v>
      </c>
      <c r="D133" s="81">
        <v>4.6058050798916984E-2</v>
      </c>
      <c r="E133" s="78">
        <f t="shared" si="13"/>
        <v>5.0830254116855385E-2</v>
      </c>
      <c r="F133" s="78">
        <f t="shared" si="14"/>
        <v>5.083025E-2</v>
      </c>
      <c r="G133" s="97"/>
      <c r="H133" s="40"/>
      <c r="I133" s="40"/>
      <c r="J133" s="65">
        <f t="shared" si="11"/>
        <v>4.6058050798916984E-2</v>
      </c>
      <c r="K133" s="66">
        <f t="shared" si="12"/>
        <v>4.7721992010830161E-3</v>
      </c>
      <c r="L133" s="45"/>
      <c r="M133" s="40"/>
      <c r="AB133" s="58"/>
      <c r="AH133" s="46"/>
    </row>
    <row r="134" spans="1:34" ht="15.75" customHeight="1" x14ac:dyDescent="0.35">
      <c r="A134" s="32">
        <v>490</v>
      </c>
      <c r="B134" s="32" t="s">
        <v>206</v>
      </c>
      <c r="C134" s="90">
        <v>490</v>
      </c>
      <c r="D134" s="81">
        <v>9.7594465065581393E-2</v>
      </c>
      <c r="E134" s="78">
        <f t="shared" si="13"/>
        <v>0.10131880096229512</v>
      </c>
      <c r="F134" s="78">
        <f t="shared" si="14"/>
        <v>0.1013188</v>
      </c>
      <c r="G134" s="97"/>
      <c r="H134" s="40"/>
      <c r="I134" s="40"/>
      <c r="J134" s="65">
        <f t="shared" si="11"/>
        <v>9.7594465065581393E-2</v>
      </c>
      <c r="K134" s="66">
        <f t="shared" si="12"/>
        <v>3.7243349344186077E-3</v>
      </c>
      <c r="L134" s="45"/>
      <c r="M134" s="40"/>
      <c r="AB134" s="58"/>
      <c r="AH134" s="46"/>
    </row>
    <row r="135" spans="1:34" ht="15.75" customHeight="1" x14ac:dyDescent="0.35">
      <c r="A135" s="32">
        <v>56</v>
      </c>
      <c r="B135" s="32" t="s">
        <v>79</v>
      </c>
      <c r="C135" s="90">
        <v>56</v>
      </c>
      <c r="D135" s="81">
        <v>0.10024473756776413</v>
      </c>
      <c r="E135" s="78">
        <f t="shared" si="13"/>
        <v>0.10131880096229512</v>
      </c>
      <c r="F135" s="78">
        <f t="shared" si="14"/>
        <v>0.1013188</v>
      </c>
      <c r="G135" s="97"/>
      <c r="H135" s="40"/>
      <c r="I135" s="40"/>
      <c r="J135" s="65">
        <f t="shared" si="11"/>
        <v>0.10024473756776413</v>
      </c>
      <c r="K135" s="66">
        <f t="shared" si="12"/>
        <v>1.0740624322358727E-3</v>
      </c>
      <c r="L135" s="45"/>
      <c r="M135" s="40"/>
      <c r="AB135" s="58"/>
      <c r="AH135" s="46"/>
    </row>
    <row r="136" spans="1:34" ht="15.75" customHeight="1" x14ac:dyDescent="0.35">
      <c r="A136" s="32">
        <v>276</v>
      </c>
      <c r="B136" s="32" t="s">
        <v>292</v>
      </c>
      <c r="C136" s="90">
        <v>276</v>
      </c>
      <c r="D136" s="81">
        <v>3.9594360749025448E-2</v>
      </c>
      <c r="E136" s="78">
        <f t="shared" si="13"/>
        <v>4.4205436785639443E-2</v>
      </c>
      <c r="F136" s="78">
        <f t="shared" si="14"/>
        <v>4.4205439999999999E-2</v>
      </c>
      <c r="G136" s="97"/>
      <c r="H136" s="40"/>
      <c r="I136" s="40"/>
      <c r="J136" s="65">
        <f t="shared" si="11"/>
        <v>3.9594360749025448E-2</v>
      </c>
      <c r="K136" s="66">
        <f t="shared" si="12"/>
        <v>4.6110792509745507E-3</v>
      </c>
      <c r="L136" s="45"/>
      <c r="M136" s="40"/>
      <c r="AB136" s="58"/>
      <c r="AH136" s="46"/>
    </row>
    <row r="137" spans="1:34" ht="15.75" customHeight="1" x14ac:dyDescent="0.35">
      <c r="A137" s="32">
        <v>518</v>
      </c>
      <c r="B137" s="32" t="s">
        <v>207</v>
      </c>
      <c r="C137" s="90">
        <v>518</v>
      </c>
      <c r="D137" s="81">
        <v>3.2761306413873648E-2</v>
      </c>
      <c r="E137" s="78">
        <f t="shared" si="13"/>
        <v>3.9594360749025448E-2</v>
      </c>
      <c r="F137" s="78">
        <f t="shared" si="14"/>
        <v>3.9594360000000002E-2</v>
      </c>
      <c r="G137" s="97"/>
      <c r="H137" s="40"/>
      <c r="I137" s="40"/>
      <c r="J137" s="65">
        <f t="shared" si="11"/>
        <v>3.2761306413873648E-2</v>
      </c>
      <c r="K137" s="66">
        <f t="shared" si="12"/>
        <v>6.8330535861263544E-3</v>
      </c>
      <c r="L137" s="45"/>
      <c r="M137" s="40"/>
      <c r="AB137" s="58"/>
      <c r="AH137" s="46"/>
    </row>
    <row r="138" spans="1:34" ht="15.75" customHeight="1" x14ac:dyDescent="0.35">
      <c r="A138" s="32">
        <v>519</v>
      </c>
      <c r="B138" s="32" t="s">
        <v>208</v>
      </c>
      <c r="C138" s="90">
        <v>519</v>
      </c>
      <c r="D138" s="81">
        <v>9.7459645940841406E-3</v>
      </c>
      <c r="E138" s="78">
        <f t="shared" si="13"/>
        <v>4.4205436785639443E-2</v>
      </c>
      <c r="F138" s="78">
        <f t="shared" si="14"/>
        <v>4.4205439999999999E-2</v>
      </c>
      <c r="G138" s="44" t="s">
        <v>249</v>
      </c>
      <c r="H138" s="40"/>
      <c r="I138" s="40"/>
      <c r="J138" s="65">
        <f t="shared" si="11"/>
        <v>9.7459645940841406E-3</v>
      </c>
      <c r="K138" s="66">
        <f t="shared" si="12"/>
        <v>3.445947540591586E-2</v>
      </c>
      <c r="L138" s="45"/>
      <c r="M138" s="40"/>
      <c r="AB138" s="58"/>
      <c r="AH138" s="46"/>
    </row>
    <row r="139" spans="1:34" ht="15.75" customHeight="1" x14ac:dyDescent="0.35">
      <c r="A139" s="32">
        <v>517</v>
      </c>
      <c r="B139" s="32" t="s">
        <v>335</v>
      </c>
      <c r="C139" s="90">
        <v>517</v>
      </c>
      <c r="D139" s="81">
        <v>3.2761306413873648E-2</v>
      </c>
      <c r="E139" s="78">
        <f t="shared" si="13"/>
        <v>3.9594360749025448E-2</v>
      </c>
      <c r="F139" s="78">
        <f t="shared" si="14"/>
        <v>3.9594360000000002E-2</v>
      </c>
      <c r="G139" s="97"/>
      <c r="H139" s="40"/>
      <c r="I139" s="40"/>
      <c r="J139" s="65">
        <f t="shared" si="11"/>
        <v>3.2761306413873648E-2</v>
      </c>
      <c r="K139" s="66">
        <f t="shared" si="12"/>
        <v>6.8330535861263544E-3</v>
      </c>
      <c r="L139" s="45"/>
      <c r="M139" s="40"/>
      <c r="AB139" s="58"/>
      <c r="AH139" s="46"/>
    </row>
    <row r="140" spans="1:34" ht="15.75" customHeight="1" x14ac:dyDescent="0.35">
      <c r="A140" s="32">
        <v>524</v>
      </c>
      <c r="B140" s="32" t="s">
        <v>77</v>
      </c>
      <c r="C140" s="90">
        <v>524</v>
      </c>
      <c r="D140" s="82">
        <v>3.9594360749025448E-2</v>
      </c>
      <c r="E140" s="78">
        <f t="shared" si="13"/>
        <v>4.4205436785639443E-2</v>
      </c>
      <c r="F140" s="78">
        <f t="shared" si="14"/>
        <v>4.4205439999999999E-2</v>
      </c>
      <c r="G140" s="97"/>
      <c r="H140" s="40"/>
      <c r="I140" s="40"/>
      <c r="J140" s="65">
        <f t="shared" si="11"/>
        <v>3.9594360749025448E-2</v>
      </c>
      <c r="K140" s="66">
        <f t="shared" si="12"/>
        <v>4.6110792509745507E-3</v>
      </c>
      <c r="L140" s="45"/>
      <c r="M140" s="40"/>
      <c r="AB140" s="58"/>
      <c r="AH140" s="46"/>
    </row>
    <row r="141" spans="1:34" ht="15.75" customHeight="1" x14ac:dyDescent="0.35">
      <c r="A141" s="32">
        <v>22</v>
      </c>
      <c r="B141" s="32" t="s">
        <v>265</v>
      </c>
      <c r="C141" s="90">
        <v>22</v>
      </c>
      <c r="D141" s="81">
        <v>3.9594360749025448E-2</v>
      </c>
      <c r="E141" s="78">
        <f t="shared" si="13"/>
        <v>4.4205436785639443E-2</v>
      </c>
      <c r="F141" s="78">
        <f t="shared" si="14"/>
        <v>4.4205439999999999E-2</v>
      </c>
      <c r="G141" s="44"/>
      <c r="H141" s="40"/>
      <c r="I141" s="40"/>
      <c r="J141" s="65">
        <f t="shared" si="11"/>
        <v>3.9594360749025448E-2</v>
      </c>
      <c r="K141" s="66">
        <f t="shared" si="12"/>
        <v>4.6110792509745507E-3</v>
      </c>
      <c r="L141" s="45"/>
      <c r="M141" s="40"/>
      <c r="AB141" s="58"/>
      <c r="AH141" s="46"/>
    </row>
    <row r="142" spans="1:34" ht="15.75" customHeight="1" x14ac:dyDescent="0.35">
      <c r="A142" s="32">
        <v>534</v>
      </c>
      <c r="B142" s="32" t="s">
        <v>76</v>
      </c>
      <c r="C142" s="90">
        <v>534</v>
      </c>
      <c r="D142" s="81">
        <v>3.9594360749025448E-2</v>
      </c>
      <c r="E142" s="78">
        <f t="shared" si="13"/>
        <v>4.4205436785639443E-2</v>
      </c>
      <c r="F142" s="78">
        <f t="shared" si="14"/>
        <v>4.4205439999999999E-2</v>
      </c>
      <c r="G142" s="97"/>
      <c r="H142" s="40"/>
      <c r="I142" s="40"/>
      <c r="J142" s="65">
        <f t="shared" si="11"/>
        <v>3.9594360749025448E-2</v>
      </c>
      <c r="K142" s="66">
        <f t="shared" si="12"/>
        <v>4.6110792509745507E-3</v>
      </c>
      <c r="L142" s="45"/>
      <c r="M142" s="40"/>
      <c r="AB142" s="58"/>
      <c r="AH142" s="46"/>
    </row>
    <row r="143" spans="1:34" ht="15.75" customHeight="1" x14ac:dyDescent="0.35">
      <c r="A143" s="32">
        <v>539</v>
      </c>
      <c r="B143" s="32" t="s">
        <v>75</v>
      </c>
      <c r="C143" s="90">
        <v>539</v>
      </c>
      <c r="D143" s="81">
        <v>1.2696702592837153E-2</v>
      </c>
      <c r="E143" s="78">
        <f t="shared" si="13"/>
        <v>4.4205436785639443E-2</v>
      </c>
      <c r="F143" s="78">
        <f t="shared" si="14"/>
        <v>4.4205439999999999E-2</v>
      </c>
      <c r="G143" s="44" t="s">
        <v>249</v>
      </c>
      <c r="H143" s="40"/>
      <c r="I143" s="40"/>
      <c r="J143" s="65">
        <f t="shared" si="11"/>
        <v>1.2696702592837153E-2</v>
      </c>
      <c r="K143" s="66">
        <f t="shared" si="12"/>
        <v>3.1508737407162847E-2</v>
      </c>
      <c r="L143" s="45"/>
      <c r="M143" s="40"/>
      <c r="AB143" s="58"/>
      <c r="AH143" s="46"/>
    </row>
    <row r="144" spans="1:34" ht="15.75" customHeight="1" x14ac:dyDescent="0.35">
      <c r="A144" s="85">
        <v>311</v>
      </c>
      <c r="B144" s="85" t="s">
        <v>315</v>
      </c>
      <c r="C144" s="91">
        <v>311</v>
      </c>
      <c r="D144" s="81">
        <v>1.4120898472455241E-2</v>
      </c>
      <c r="E144" s="78">
        <f t="shared" si="13"/>
        <v>4.4205436785639443E-2</v>
      </c>
      <c r="F144" s="78">
        <f t="shared" si="14"/>
        <v>4.4205439999999999E-2</v>
      </c>
      <c r="G144" s="44" t="s">
        <v>249</v>
      </c>
      <c r="H144" s="40"/>
      <c r="I144" s="40"/>
      <c r="J144" s="65">
        <f t="shared" si="11"/>
        <v>1.4120898472455241E-2</v>
      </c>
      <c r="K144" s="66">
        <f t="shared" si="12"/>
        <v>3.0084541527544757E-2</v>
      </c>
      <c r="L144" s="45"/>
      <c r="M144" s="40"/>
      <c r="AB144" s="58"/>
      <c r="AH144" s="46"/>
    </row>
    <row r="145" spans="1:34" ht="15.75" customHeight="1" x14ac:dyDescent="0.35">
      <c r="A145" s="32">
        <v>560</v>
      </c>
      <c r="B145" s="32" t="s">
        <v>74</v>
      </c>
      <c r="C145" s="90">
        <v>560</v>
      </c>
      <c r="D145" s="81">
        <v>3.9594360749025448E-2</v>
      </c>
      <c r="E145" s="78">
        <f t="shared" si="13"/>
        <v>4.4205436785639443E-2</v>
      </c>
      <c r="F145" s="78">
        <f t="shared" si="14"/>
        <v>4.4205439999999999E-2</v>
      </c>
      <c r="G145" s="97"/>
      <c r="H145" s="40"/>
      <c r="I145" s="40"/>
      <c r="J145" s="65">
        <f t="shared" si="11"/>
        <v>3.9594360749025448E-2</v>
      </c>
      <c r="K145" s="66">
        <f t="shared" si="12"/>
        <v>4.6110792509745507E-3</v>
      </c>
      <c r="L145" s="45"/>
      <c r="M145" s="40"/>
      <c r="AB145" s="58"/>
      <c r="AH145" s="46"/>
    </row>
    <row r="146" spans="1:34" ht="15.75" customHeight="1" x14ac:dyDescent="0.35">
      <c r="A146" s="32">
        <v>561</v>
      </c>
      <c r="B146" s="32" t="s">
        <v>73</v>
      </c>
      <c r="C146" s="90">
        <v>561</v>
      </c>
      <c r="D146" s="81">
        <v>3.9594360749025448E-2</v>
      </c>
      <c r="E146" s="78">
        <f t="shared" si="13"/>
        <v>4.4205436785639443E-2</v>
      </c>
      <c r="F146" s="78">
        <f t="shared" si="14"/>
        <v>4.4205439999999999E-2</v>
      </c>
      <c r="G146" s="97"/>
      <c r="H146" s="40"/>
      <c r="I146" s="40"/>
      <c r="J146" s="65">
        <f t="shared" si="11"/>
        <v>3.9594360749025448E-2</v>
      </c>
      <c r="K146" s="66">
        <f t="shared" si="12"/>
        <v>4.6110792509745507E-3</v>
      </c>
      <c r="L146" s="45"/>
      <c r="M146" s="40"/>
      <c r="AB146" s="58"/>
      <c r="AH146" s="46"/>
    </row>
    <row r="147" spans="1:34" ht="15.75" customHeight="1" x14ac:dyDescent="0.35">
      <c r="A147" s="32">
        <v>567</v>
      </c>
      <c r="B147" s="32" t="s">
        <v>72</v>
      </c>
      <c r="C147" s="90">
        <v>567</v>
      </c>
      <c r="D147" s="81">
        <v>2.7678477655676773E-2</v>
      </c>
      <c r="E147" s="78">
        <f t="shared" si="13"/>
        <v>5.0830254116855385E-2</v>
      </c>
      <c r="F147" s="78">
        <f t="shared" si="14"/>
        <v>5.083025E-2</v>
      </c>
      <c r="G147" s="44" t="s">
        <v>249</v>
      </c>
      <c r="H147" s="40"/>
      <c r="I147" s="40"/>
      <c r="J147" s="65">
        <f t="shared" si="11"/>
        <v>2.7678477655676773E-2</v>
      </c>
      <c r="K147" s="66">
        <f t="shared" si="12"/>
        <v>2.3151772344323227E-2</v>
      </c>
      <c r="L147" s="45"/>
      <c r="M147" s="40"/>
      <c r="AB147" s="58"/>
      <c r="AH147" s="46"/>
    </row>
    <row r="148" spans="1:34" ht="15.75" customHeight="1" x14ac:dyDescent="0.35">
      <c r="A148" s="32">
        <v>36</v>
      </c>
      <c r="B148" s="32" t="s">
        <v>209</v>
      </c>
      <c r="C148" s="90">
        <v>36</v>
      </c>
      <c r="D148" s="82">
        <v>2.2704676755989261E-2</v>
      </c>
      <c r="E148" s="78">
        <f t="shared" si="13"/>
        <v>5.0830254116855385E-2</v>
      </c>
      <c r="F148" s="78">
        <f t="shared" si="14"/>
        <v>5.083025E-2</v>
      </c>
      <c r="G148" s="44" t="s">
        <v>249</v>
      </c>
      <c r="H148" s="40"/>
      <c r="I148" s="40"/>
      <c r="J148" s="65">
        <f t="shared" si="11"/>
        <v>2.2704676755989261E-2</v>
      </c>
      <c r="K148" s="66">
        <f t="shared" si="12"/>
        <v>2.812557324401074E-2</v>
      </c>
      <c r="L148" s="45"/>
      <c r="M148" s="40"/>
      <c r="AB148" s="58"/>
      <c r="AH148" s="46"/>
    </row>
    <row r="149" spans="1:34" ht="15.75" customHeight="1" x14ac:dyDescent="0.35">
      <c r="A149" s="32">
        <v>575</v>
      </c>
      <c r="B149" s="32" t="s">
        <v>71</v>
      </c>
      <c r="C149" s="90">
        <v>575</v>
      </c>
      <c r="D149" s="81">
        <v>2.1379468307805714E-2</v>
      </c>
      <c r="E149" s="78">
        <f t="shared" si="13"/>
        <v>5.0830254116855385E-2</v>
      </c>
      <c r="F149" s="78">
        <f t="shared" si="14"/>
        <v>5.083025E-2</v>
      </c>
      <c r="G149" s="44" t="s">
        <v>249</v>
      </c>
      <c r="H149" s="40"/>
      <c r="I149" s="40"/>
      <c r="J149" s="65">
        <f t="shared" si="11"/>
        <v>2.1379468307805714E-2</v>
      </c>
      <c r="K149" s="66">
        <f t="shared" si="12"/>
        <v>2.9450781692194287E-2</v>
      </c>
      <c r="L149" s="45"/>
      <c r="M149" s="40"/>
      <c r="AB149" s="58"/>
      <c r="AH149" s="46"/>
    </row>
    <row r="150" spans="1:34" ht="15.75" customHeight="1" x14ac:dyDescent="0.35">
      <c r="A150" s="32">
        <v>58</v>
      </c>
      <c r="B150" s="32" t="s">
        <v>70</v>
      </c>
      <c r="C150" s="90">
        <v>58</v>
      </c>
      <c r="D150" s="81">
        <v>0.11722197348296694</v>
      </c>
      <c r="E150" s="78">
        <f t="shared" si="13"/>
        <v>0.12354942576807711</v>
      </c>
      <c r="F150" s="78">
        <f t="shared" si="14"/>
        <v>0.12354943</v>
      </c>
      <c r="G150" s="97"/>
      <c r="H150" s="40"/>
      <c r="I150" s="40"/>
      <c r="J150" s="65">
        <f t="shared" si="11"/>
        <v>0.11722197348296694</v>
      </c>
      <c r="K150" s="66">
        <f t="shared" si="12"/>
        <v>6.3274565170330643E-3</v>
      </c>
      <c r="L150" s="45"/>
      <c r="M150" s="40"/>
      <c r="AB150" s="58"/>
      <c r="AH150" s="46"/>
    </row>
    <row r="151" spans="1:34" ht="15.75" customHeight="1" x14ac:dyDescent="0.35">
      <c r="A151" s="32">
        <v>596</v>
      </c>
      <c r="B151" s="32" t="s">
        <v>69</v>
      </c>
      <c r="C151" s="90">
        <v>596</v>
      </c>
      <c r="D151" s="81">
        <v>9.7459645940841406E-3</v>
      </c>
      <c r="E151" s="78">
        <f t="shared" si="13"/>
        <v>4.4205436785639443E-2</v>
      </c>
      <c r="F151" s="78">
        <f t="shared" si="14"/>
        <v>4.4205439999999999E-2</v>
      </c>
      <c r="G151" s="44" t="s">
        <v>249</v>
      </c>
      <c r="H151" s="40"/>
      <c r="I151" s="40"/>
      <c r="J151" s="65">
        <f t="shared" si="11"/>
        <v>9.7459645940841406E-3</v>
      </c>
      <c r="K151" s="66">
        <f t="shared" si="12"/>
        <v>3.445947540591586E-2</v>
      </c>
      <c r="L151" s="45"/>
      <c r="M151" s="40"/>
      <c r="AB151" s="58"/>
      <c r="AH151" s="46"/>
    </row>
    <row r="152" spans="1:34" ht="15.75" customHeight="1" x14ac:dyDescent="0.35">
      <c r="A152" s="32">
        <v>598</v>
      </c>
      <c r="B152" s="32" t="s">
        <v>68</v>
      </c>
      <c r="C152" s="90">
        <v>598</v>
      </c>
      <c r="D152" s="81">
        <v>3.9594360749025448E-2</v>
      </c>
      <c r="E152" s="78">
        <f t="shared" si="13"/>
        <v>4.4205436785639443E-2</v>
      </c>
      <c r="F152" s="78">
        <f t="shared" si="14"/>
        <v>4.4205439999999999E-2</v>
      </c>
      <c r="G152" s="97"/>
      <c r="H152" s="40"/>
      <c r="I152" s="40"/>
      <c r="J152" s="65">
        <f t="shared" si="11"/>
        <v>3.9594360749025448E-2</v>
      </c>
      <c r="K152" s="66">
        <f t="shared" si="12"/>
        <v>4.6110792509745507E-3</v>
      </c>
      <c r="L152" s="45"/>
      <c r="M152" s="40"/>
      <c r="AB152" s="58"/>
      <c r="AH152" s="46"/>
    </row>
    <row r="153" spans="1:34" ht="15.75" customHeight="1" x14ac:dyDescent="0.35">
      <c r="A153" s="32">
        <v>424</v>
      </c>
      <c r="B153" s="32" t="s">
        <v>320</v>
      </c>
      <c r="C153" s="90">
        <v>424</v>
      </c>
      <c r="D153" s="81">
        <v>1.5896089732770242E-2</v>
      </c>
      <c r="E153" s="78">
        <f t="shared" si="13"/>
        <v>4.4205436785639443E-2</v>
      </c>
      <c r="F153" s="78">
        <f t="shared" si="14"/>
        <v>4.4205439999999999E-2</v>
      </c>
      <c r="G153" s="44" t="s">
        <v>249</v>
      </c>
      <c r="H153" s="40"/>
      <c r="I153" s="40"/>
      <c r="J153" s="65">
        <f t="shared" si="11"/>
        <v>1.5896089732770242E-2</v>
      </c>
      <c r="K153" s="66">
        <f t="shared" si="12"/>
        <v>2.8309350267229756E-2</v>
      </c>
      <c r="L153" s="45"/>
      <c r="M153" s="40"/>
      <c r="AB153" s="58"/>
      <c r="AH153" s="46"/>
    </row>
    <row r="154" spans="1:34" ht="15.75" customHeight="1" x14ac:dyDescent="0.35">
      <c r="A154" s="32">
        <v>607</v>
      </c>
      <c r="B154" s="32" t="s">
        <v>213</v>
      </c>
      <c r="C154" s="90">
        <v>607</v>
      </c>
      <c r="D154" s="81">
        <v>3.026947207122958E-2</v>
      </c>
      <c r="E154" s="78">
        <f t="shared" si="13"/>
        <v>5.0830254116855385E-2</v>
      </c>
      <c r="F154" s="78">
        <f t="shared" si="14"/>
        <v>5.083025E-2</v>
      </c>
      <c r="G154" s="44" t="s">
        <v>249</v>
      </c>
      <c r="H154" s="40"/>
      <c r="I154" s="40"/>
      <c r="J154" s="65">
        <f t="shared" si="11"/>
        <v>3.026947207122958E-2</v>
      </c>
      <c r="K154" s="66">
        <f t="shared" si="12"/>
        <v>2.0560777928770421E-2</v>
      </c>
      <c r="L154" s="45"/>
      <c r="M154" s="40"/>
      <c r="AB154" s="58"/>
      <c r="AH154" s="46"/>
    </row>
    <row r="155" spans="1:34" ht="15.75" customHeight="1" x14ac:dyDescent="0.35">
      <c r="A155" s="32">
        <v>27</v>
      </c>
      <c r="B155" s="32" t="s">
        <v>269</v>
      </c>
      <c r="C155" s="90">
        <v>27</v>
      </c>
      <c r="D155" s="81">
        <v>2.9799161963987617E-2</v>
      </c>
      <c r="E155" s="78">
        <f t="shared" si="13"/>
        <v>5.0830254116855385E-2</v>
      </c>
      <c r="F155" s="78">
        <f t="shared" si="14"/>
        <v>5.083025E-2</v>
      </c>
      <c r="G155" s="44" t="s">
        <v>249</v>
      </c>
      <c r="H155" s="40"/>
      <c r="I155" s="40"/>
      <c r="J155" s="65">
        <f t="shared" si="11"/>
        <v>2.9799161963987617E-2</v>
      </c>
      <c r="K155" s="66">
        <f t="shared" si="12"/>
        <v>2.1031088036012384E-2</v>
      </c>
      <c r="L155" s="45"/>
      <c r="M155" s="40"/>
      <c r="AB155" s="58"/>
      <c r="AH155" s="46"/>
    </row>
    <row r="156" spans="1:34" ht="15.75" customHeight="1" x14ac:dyDescent="0.35">
      <c r="A156" s="32">
        <v>610</v>
      </c>
      <c r="B156" s="32" t="s">
        <v>67</v>
      </c>
      <c r="C156" s="90">
        <v>610</v>
      </c>
      <c r="D156" s="81">
        <v>9.7459645940841406E-3</v>
      </c>
      <c r="E156" s="78">
        <f t="shared" si="13"/>
        <v>4.4205436785639443E-2</v>
      </c>
      <c r="F156" s="78">
        <f t="shared" si="14"/>
        <v>4.4205439999999999E-2</v>
      </c>
      <c r="G156" s="44" t="s">
        <v>249</v>
      </c>
      <c r="H156" s="40"/>
      <c r="I156" s="40"/>
      <c r="J156" s="65">
        <f t="shared" si="11"/>
        <v>9.7459645940841406E-3</v>
      </c>
      <c r="K156" s="66">
        <f t="shared" si="12"/>
        <v>3.445947540591586E-2</v>
      </c>
      <c r="L156" s="45"/>
      <c r="M156" s="40"/>
      <c r="AB156" s="58"/>
      <c r="AH156" s="46"/>
    </row>
    <row r="157" spans="1:34" ht="15.75" customHeight="1" x14ac:dyDescent="0.35">
      <c r="A157" s="32">
        <v>651</v>
      </c>
      <c r="B157" s="32" t="s">
        <v>66</v>
      </c>
      <c r="C157" s="90">
        <v>651</v>
      </c>
      <c r="D157" s="81">
        <v>0.19542638411278571</v>
      </c>
      <c r="E157" s="78">
        <f t="shared" si="13"/>
        <v>0.20679403299247173</v>
      </c>
      <c r="F157" s="78">
        <f t="shared" si="14"/>
        <v>0.20679402999999999</v>
      </c>
      <c r="G157" s="97"/>
      <c r="H157" s="40"/>
      <c r="I157" s="40"/>
      <c r="J157" s="65">
        <f t="shared" si="11"/>
        <v>0.19542638411278571</v>
      </c>
      <c r="K157" s="66">
        <f t="shared" si="12"/>
        <v>1.1367645887214284E-2</v>
      </c>
      <c r="L157" s="45"/>
      <c r="M157" s="40"/>
      <c r="AB157" s="58"/>
      <c r="AH157" s="46"/>
    </row>
    <row r="158" spans="1:34" ht="15.75" customHeight="1" x14ac:dyDescent="0.35">
      <c r="A158" s="32">
        <v>652</v>
      </c>
      <c r="B158" s="32" t="s">
        <v>65</v>
      </c>
      <c r="C158" s="90">
        <v>652</v>
      </c>
      <c r="D158" s="81">
        <v>0.19542638411278571</v>
      </c>
      <c r="E158" s="78">
        <f t="shared" si="13"/>
        <v>0.20679403299247173</v>
      </c>
      <c r="F158" s="78">
        <f t="shared" si="14"/>
        <v>0.20679402999999999</v>
      </c>
      <c r="G158" s="97"/>
      <c r="H158" s="40"/>
      <c r="I158" s="40"/>
      <c r="J158" s="65">
        <f t="shared" si="11"/>
        <v>0.19542638411278571</v>
      </c>
      <c r="K158" s="66">
        <f t="shared" si="12"/>
        <v>1.1367645887214284E-2</v>
      </c>
      <c r="L158" s="45"/>
      <c r="M158" s="40"/>
      <c r="AB158" s="58"/>
      <c r="AH158" s="46"/>
    </row>
    <row r="159" spans="1:34" ht="15.75" customHeight="1" x14ac:dyDescent="0.35">
      <c r="A159" s="32">
        <v>655</v>
      </c>
      <c r="B159" s="32" t="s">
        <v>64</v>
      </c>
      <c r="C159" s="90">
        <v>655</v>
      </c>
      <c r="D159" s="81">
        <v>0.13064680650377825</v>
      </c>
      <c r="E159" s="78">
        <f t="shared" si="13"/>
        <v>0.14201445538346427</v>
      </c>
      <c r="F159" s="78">
        <f t="shared" si="14"/>
        <v>0.14201446000000001</v>
      </c>
      <c r="G159" s="97"/>
      <c r="H159" s="40"/>
      <c r="I159" s="40"/>
      <c r="J159" s="65">
        <f t="shared" si="11"/>
        <v>0.13064680650377825</v>
      </c>
      <c r="K159" s="66">
        <f t="shared" si="12"/>
        <v>1.1367653496221763E-2</v>
      </c>
      <c r="L159" s="45"/>
      <c r="M159" s="40"/>
      <c r="AB159" s="58"/>
      <c r="AH159" s="46"/>
    </row>
    <row r="160" spans="1:34" ht="15.75" customHeight="1" x14ac:dyDescent="0.35">
      <c r="A160" s="32">
        <v>46</v>
      </c>
      <c r="B160" s="32" t="s">
        <v>63</v>
      </c>
      <c r="C160" s="90">
        <v>46</v>
      </c>
      <c r="D160" s="81">
        <v>0.13064680650377825</v>
      </c>
      <c r="E160" s="78">
        <f t="shared" si="13"/>
        <v>0.14201445538346427</v>
      </c>
      <c r="F160" s="78">
        <f t="shared" si="14"/>
        <v>0.14201446000000001</v>
      </c>
      <c r="G160" s="97"/>
      <c r="H160" s="40"/>
      <c r="I160" s="40"/>
      <c r="J160" s="65">
        <f t="shared" si="11"/>
        <v>0.13064680650377825</v>
      </c>
      <c r="K160" s="66">
        <f t="shared" si="12"/>
        <v>1.1367653496221763E-2</v>
      </c>
      <c r="L160" s="45"/>
      <c r="M160" s="40"/>
      <c r="AB160" s="58"/>
      <c r="AH160" s="46"/>
    </row>
    <row r="161" spans="1:34" ht="15.75" customHeight="1" x14ac:dyDescent="0.35">
      <c r="A161" s="32">
        <v>662</v>
      </c>
      <c r="B161" s="32" t="s">
        <v>214</v>
      </c>
      <c r="C161" s="90">
        <v>662</v>
      </c>
      <c r="D161" s="81">
        <v>4.736133609778749E-2</v>
      </c>
      <c r="E161" s="78">
        <f t="shared" si="13"/>
        <v>6.7119049167866013E-2</v>
      </c>
      <c r="F161" s="78">
        <f t="shared" si="14"/>
        <v>6.711905E-2</v>
      </c>
      <c r="G161" s="44" t="s">
        <v>249</v>
      </c>
      <c r="H161" s="40"/>
      <c r="I161" s="40"/>
      <c r="J161" s="65">
        <f t="shared" si="11"/>
        <v>4.736133609778749E-2</v>
      </c>
      <c r="K161" s="66">
        <f t="shared" si="12"/>
        <v>1.9757713902212509E-2</v>
      </c>
      <c r="L161" s="45"/>
      <c r="M161" s="40"/>
      <c r="AB161" s="58"/>
      <c r="AH161" s="46"/>
    </row>
    <row r="162" spans="1:34" ht="15.75" customHeight="1" x14ac:dyDescent="0.35">
      <c r="A162" s="32">
        <v>669</v>
      </c>
      <c r="B162" s="32" t="s">
        <v>62</v>
      </c>
      <c r="C162" s="90">
        <v>669</v>
      </c>
      <c r="D162" s="81">
        <v>1.3089575818003704E-2</v>
      </c>
      <c r="E162" s="78">
        <f t="shared" si="13"/>
        <v>4.4205436785639443E-2</v>
      </c>
      <c r="F162" s="78">
        <f t="shared" si="14"/>
        <v>4.4205439999999999E-2</v>
      </c>
      <c r="G162" s="44" t="s">
        <v>249</v>
      </c>
      <c r="H162" s="40"/>
      <c r="I162" s="40"/>
      <c r="J162" s="65">
        <f t="shared" si="11"/>
        <v>1.3089575818003704E-2</v>
      </c>
      <c r="K162" s="66">
        <f t="shared" si="12"/>
        <v>3.1115864181996293E-2</v>
      </c>
      <c r="L162" s="45"/>
      <c r="M162" s="40"/>
      <c r="AB162" s="58"/>
      <c r="AH162" s="46"/>
    </row>
    <row r="163" spans="1:34" ht="15.75" customHeight="1" x14ac:dyDescent="0.35">
      <c r="A163" s="32">
        <v>670</v>
      </c>
      <c r="B163" s="32" t="s">
        <v>61</v>
      </c>
      <c r="C163" s="90">
        <v>670</v>
      </c>
      <c r="D163" s="81">
        <v>1.3089575818003704E-2</v>
      </c>
      <c r="E163" s="78">
        <f t="shared" si="13"/>
        <v>4.4205436785639443E-2</v>
      </c>
      <c r="F163" s="78">
        <f t="shared" si="14"/>
        <v>4.4205439999999999E-2</v>
      </c>
      <c r="G163" s="44" t="s">
        <v>249</v>
      </c>
      <c r="H163" s="40"/>
      <c r="I163" s="40"/>
      <c r="J163" s="65">
        <f t="shared" si="11"/>
        <v>1.3089575818003704E-2</v>
      </c>
      <c r="K163" s="66">
        <f t="shared" si="12"/>
        <v>3.1115864181996293E-2</v>
      </c>
      <c r="L163" s="45"/>
      <c r="M163" s="40"/>
      <c r="AB163" s="58"/>
      <c r="AH163" s="46"/>
    </row>
    <row r="164" spans="1:34" ht="15.75" customHeight="1" x14ac:dyDescent="0.35">
      <c r="A164" s="32">
        <v>678</v>
      </c>
      <c r="B164" s="32" t="s">
        <v>60</v>
      </c>
      <c r="C164" s="90">
        <v>678</v>
      </c>
      <c r="D164" s="81">
        <v>6.0510932486764778E-2</v>
      </c>
      <c r="E164" s="78">
        <f t="shared" si="13"/>
        <v>6.7119049167866013E-2</v>
      </c>
      <c r="F164" s="78">
        <f t="shared" si="14"/>
        <v>6.711905E-2</v>
      </c>
      <c r="G164" s="97"/>
      <c r="H164" s="40"/>
      <c r="I164" s="40"/>
      <c r="J164" s="65">
        <f t="shared" si="11"/>
        <v>6.0510932486764778E-2</v>
      </c>
      <c r="K164" s="66">
        <f t="shared" si="12"/>
        <v>6.6081175132352218E-3</v>
      </c>
      <c r="L164" s="45"/>
      <c r="M164" s="40"/>
      <c r="AB164" s="58"/>
      <c r="AH164" s="46"/>
    </row>
    <row r="165" spans="1:34" ht="15.75" customHeight="1" x14ac:dyDescent="0.35">
      <c r="A165" s="32">
        <v>67</v>
      </c>
      <c r="B165" s="32" t="s">
        <v>59</v>
      </c>
      <c r="C165" s="90">
        <v>67</v>
      </c>
      <c r="D165" s="81">
        <v>4.5474790918777028E-2</v>
      </c>
      <c r="E165" s="78">
        <f t="shared" si="13"/>
        <v>6.7119049167866013E-2</v>
      </c>
      <c r="F165" s="78">
        <f t="shared" si="14"/>
        <v>6.711905E-2</v>
      </c>
      <c r="G165" s="44" t="s">
        <v>249</v>
      </c>
      <c r="H165" s="40"/>
      <c r="I165" s="40"/>
      <c r="J165" s="65">
        <f t="shared" si="11"/>
        <v>4.5474790918777028E-2</v>
      </c>
      <c r="K165" s="66">
        <f t="shared" si="12"/>
        <v>2.1644259081222972E-2</v>
      </c>
      <c r="L165" s="45"/>
      <c r="M165" s="40"/>
      <c r="AB165" s="58"/>
      <c r="AH165" s="46"/>
    </row>
    <row r="166" spans="1:34" ht="15.75" customHeight="1" x14ac:dyDescent="0.35">
      <c r="A166" s="32">
        <v>681</v>
      </c>
      <c r="B166" s="32" t="s">
        <v>215</v>
      </c>
      <c r="C166" s="90">
        <v>681</v>
      </c>
      <c r="D166" s="81">
        <v>9.7232044419030671E-3</v>
      </c>
      <c r="E166" s="78">
        <f t="shared" si="13"/>
        <v>4.4205436785639443E-2</v>
      </c>
      <c r="F166" s="78">
        <f t="shared" si="14"/>
        <v>4.4205439999999999E-2</v>
      </c>
      <c r="G166" s="44" t="s">
        <v>249</v>
      </c>
      <c r="H166" s="40"/>
      <c r="I166" s="40"/>
      <c r="J166" s="65">
        <f t="shared" si="11"/>
        <v>9.7232044419030671E-3</v>
      </c>
      <c r="K166" s="66">
        <f t="shared" si="12"/>
        <v>3.448223555809693E-2</v>
      </c>
      <c r="L166" s="45"/>
      <c r="M166" s="40"/>
      <c r="AB166" s="58"/>
      <c r="AH166" s="46"/>
    </row>
    <row r="167" spans="1:34" ht="15.75" customHeight="1" x14ac:dyDescent="0.35">
      <c r="A167" s="32">
        <v>683</v>
      </c>
      <c r="B167" s="32" t="s">
        <v>58</v>
      </c>
      <c r="C167" s="90">
        <v>683</v>
      </c>
      <c r="D167" s="83">
        <v>4.1973694546618728E-2</v>
      </c>
      <c r="E167" s="78">
        <f t="shared" si="13"/>
        <v>4.4205436785639443E-2</v>
      </c>
      <c r="F167" s="78">
        <f t="shared" si="14"/>
        <v>4.4205439999999999E-2</v>
      </c>
      <c r="G167" s="97"/>
      <c r="H167" s="40"/>
      <c r="I167" s="40"/>
      <c r="J167" s="65">
        <f t="shared" si="11"/>
        <v>4.1973694546618728E-2</v>
      </c>
      <c r="K167" s="66">
        <f t="shared" si="12"/>
        <v>2.2317454533812703E-3</v>
      </c>
      <c r="L167" s="45"/>
      <c r="M167" s="40"/>
      <c r="AB167" s="58"/>
      <c r="AH167" s="46"/>
    </row>
    <row r="168" spans="1:34" ht="15.75" customHeight="1" x14ac:dyDescent="0.35">
      <c r="A168" s="32">
        <v>688</v>
      </c>
      <c r="B168" s="32" t="s">
        <v>57</v>
      </c>
      <c r="C168" s="90">
        <v>688</v>
      </c>
      <c r="D168" s="81">
        <v>6.7073258406418604E-2</v>
      </c>
      <c r="E168" s="78">
        <f t="shared" si="13"/>
        <v>6.7119049167866013E-2</v>
      </c>
      <c r="F168" s="78">
        <f t="shared" si="14"/>
        <v>6.711905E-2</v>
      </c>
      <c r="G168" s="97"/>
      <c r="H168" s="40"/>
      <c r="I168" s="40"/>
      <c r="J168" s="65">
        <f t="shared" si="11"/>
        <v>6.7073258406418604E-2</v>
      </c>
      <c r="K168" s="66">
        <f t="shared" si="12"/>
        <v>4.5791593581395729E-5</v>
      </c>
      <c r="L168" s="45"/>
      <c r="M168" s="40"/>
      <c r="AB168" s="58"/>
      <c r="AH168" s="46"/>
    </row>
    <row r="169" spans="1:34" ht="15.75" customHeight="1" x14ac:dyDescent="0.35">
      <c r="A169" s="32">
        <v>1280</v>
      </c>
      <c r="B169" s="32" t="s">
        <v>336</v>
      </c>
      <c r="C169" s="90">
        <v>1280</v>
      </c>
      <c r="D169" s="81">
        <v>6.5260203476531262E-2</v>
      </c>
      <c r="E169" s="78">
        <f t="shared" si="13"/>
        <v>6.7119049167866013E-2</v>
      </c>
      <c r="F169" s="78">
        <f t="shared" si="14"/>
        <v>6.711905E-2</v>
      </c>
      <c r="G169" s="97"/>
      <c r="H169" s="40"/>
      <c r="I169" s="40"/>
      <c r="J169" s="65">
        <f t="shared" si="11"/>
        <v>6.5260203476531262E-2</v>
      </c>
      <c r="K169" s="66">
        <f t="shared" si="12"/>
        <v>1.8588465234687379E-3</v>
      </c>
      <c r="L169" s="45"/>
      <c r="M169" s="40"/>
      <c r="AB169" s="58"/>
      <c r="AH169" s="46"/>
    </row>
    <row r="170" spans="1:34" ht="15.75" customHeight="1" x14ac:dyDescent="0.35">
      <c r="A170" s="32">
        <v>689</v>
      </c>
      <c r="B170" s="32" t="s">
        <v>56</v>
      </c>
      <c r="C170" s="90">
        <v>689</v>
      </c>
      <c r="D170" s="81">
        <v>6.1316216323026654E-2</v>
      </c>
      <c r="E170" s="78">
        <f t="shared" si="13"/>
        <v>6.7119049167866013E-2</v>
      </c>
      <c r="F170" s="78">
        <f t="shared" si="14"/>
        <v>6.711905E-2</v>
      </c>
      <c r="G170" s="97"/>
      <c r="H170" s="40"/>
      <c r="I170" s="40"/>
      <c r="J170" s="65">
        <f t="shared" si="11"/>
        <v>6.1316216323026654E-2</v>
      </c>
      <c r="K170" s="66">
        <f t="shared" si="12"/>
        <v>5.8028336769733457E-3</v>
      </c>
      <c r="L170" s="45"/>
      <c r="M170" s="40"/>
      <c r="AB170" s="58"/>
      <c r="AH170" s="46"/>
    </row>
    <row r="171" spans="1:34" ht="15.75" customHeight="1" x14ac:dyDescent="0.35">
      <c r="A171" s="32">
        <v>690</v>
      </c>
      <c r="B171" s="32" t="s">
        <v>216</v>
      </c>
      <c r="C171" s="90">
        <v>690</v>
      </c>
      <c r="D171" s="81">
        <v>2.9799161963987617E-2</v>
      </c>
      <c r="E171" s="78">
        <f t="shared" si="13"/>
        <v>5.0830254116855385E-2</v>
      </c>
      <c r="F171" s="78">
        <f t="shared" si="14"/>
        <v>5.083025E-2</v>
      </c>
      <c r="G171" s="44" t="s">
        <v>249</v>
      </c>
      <c r="H171" s="40"/>
      <c r="I171" s="40"/>
      <c r="J171" s="65">
        <f t="shared" si="11"/>
        <v>2.9799161963987617E-2</v>
      </c>
      <c r="K171" s="66">
        <f t="shared" si="12"/>
        <v>2.1031088036012384E-2</v>
      </c>
      <c r="L171" s="45"/>
      <c r="M171" s="40"/>
      <c r="AB171" s="58"/>
      <c r="AH171" s="46"/>
    </row>
    <row r="172" spans="1:34" ht="15.75" customHeight="1" x14ac:dyDescent="0.35">
      <c r="A172" s="32">
        <v>691</v>
      </c>
      <c r="B172" s="32" t="s">
        <v>217</v>
      </c>
      <c r="C172" s="90">
        <v>691</v>
      </c>
      <c r="D172" s="81">
        <v>0.10370704572552743</v>
      </c>
      <c r="E172" s="78">
        <f t="shared" si="13"/>
        <v>0.10969789777633281</v>
      </c>
      <c r="F172" s="78">
        <f t="shared" si="14"/>
        <v>0.1096979</v>
      </c>
      <c r="G172" s="97"/>
      <c r="H172" s="40"/>
      <c r="I172" s="40"/>
      <c r="J172" s="65">
        <f t="shared" si="11"/>
        <v>0.10370704572552743</v>
      </c>
      <c r="K172" s="66">
        <f t="shared" si="12"/>
        <v>5.9908542744725735E-3</v>
      </c>
      <c r="L172" s="45"/>
      <c r="M172" s="40"/>
      <c r="AB172" s="58"/>
      <c r="AH172" s="46"/>
    </row>
    <row r="173" spans="1:34" ht="15.75" customHeight="1" x14ac:dyDescent="0.35">
      <c r="A173" s="32">
        <v>694</v>
      </c>
      <c r="B173" s="32" t="s">
        <v>55</v>
      </c>
      <c r="C173" s="90">
        <v>694</v>
      </c>
      <c r="D173" s="81">
        <v>4.736133609778749E-2</v>
      </c>
      <c r="E173" s="78">
        <f t="shared" si="13"/>
        <v>6.7119049167866013E-2</v>
      </c>
      <c r="F173" s="78">
        <f t="shared" si="14"/>
        <v>6.711905E-2</v>
      </c>
      <c r="G173" s="44" t="s">
        <v>249</v>
      </c>
      <c r="H173" s="40"/>
      <c r="I173" s="40"/>
      <c r="J173" s="65">
        <f t="shared" si="11"/>
        <v>4.736133609778749E-2</v>
      </c>
      <c r="K173" s="66">
        <f t="shared" si="12"/>
        <v>1.9757713902212509E-2</v>
      </c>
      <c r="L173" s="45"/>
      <c r="M173" s="40"/>
      <c r="AB173" s="58"/>
      <c r="AH173" s="46"/>
    </row>
    <row r="174" spans="1:34" ht="15.75" customHeight="1" x14ac:dyDescent="0.35">
      <c r="A174" s="32">
        <v>695</v>
      </c>
      <c r="B174" s="32" t="s">
        <v>54</v>
      </c>
      <c r="C174" s="90">
        <v>695</v>
      </c>
      <c r="D174" s="81">
        <v>3.2499528281563148E-2</v>
      </c>
      <c r="E174" s="78">
        <f t="shared" si="13"/>
        <v>5.0830254116855385E-2</v>
      </c>
      <c r="F174" s="78">
        <f t="shared" si="14"/>
        <v>5.083025E-2</v>
      </c>
      <c r="G174" s="44" t="s">
        <v>249</v>
      </c>
      <c r="H174" s="40"/>
      <c r="I174" s="40"/>
      <c r="J174" s="65">
        <f t="shared" si="11"/>
        <v>3.2499528281563148E-2</v>
      </c>
      <c r="K174" s="66">
        <f t="shared" si="12"/>
        <v>1.8330721718436853E-2</v>
      </c>
      <c r="L174" s="45"/>
      <c r="M174" s="40"/>
      <c r="AB174" s="58"/>
      <c r="AH174" s="46"/>
    </row>
    <row r="175" spans="1:34" ht="15.75" customHeight="1" x14ac:dyDescent="0.35">
      <c r="A175" s="32">
        <v>698</v>
      </c>
      <c r="B175" s="32" t="s">
        <v>218</v>
      </c>
      <c r="C175" s="90">
        <v>698</v>
      </c>
      <c r="D175" s="81">
        <v>9.7459645940841406E-3</v>
      </c>
      <c r="E175" s="78">
        <f t="shared" si="13"/>
        <v>4.4205436785639443E-2</v>
      </c>
      <c r="F175" s="78">
        <f t="shared" si="14"/>
        <v>4.4205439999999999E-2</v>
      </c>
      <c r="G175" s="44" t="s">
        <v>249</v>
      </c>
      <c r="H175" s="40"/>
      <c r="I175" s="40"/>
      <c r="J175" s="65">
        <f t="shared" si="11"/>
        <v>9.7459645940841406E-3</v>
      </c>
      <c r="K175" s="66">
        <f t="shared" si="12"/>
        <v>3.445947540591586E-2</v>
      </c>
      <c r="L175" s="45"/>
      <c r="M175" s="40"/>
      <c r="AB175" s="58"/>
      <c r="AH175" s="46"/>
    </row>
    <row r="176" spans="1:34" ht="15.75" customHeight="1" x14ac:dyDescent="0.35">
      <c r="A176" s="32">
        <v>61</v>
      </c>
      <c r="B176" s="32" t="s">
        <v>277</v>
      </c>
      <c r="C176" s="90">
        <v>61</v>
      </c>
      <c r="D176" s="81">
        <v>1.7297529605488724E-2</v>
      </c>
      <c r="E176" s="78">
        <f t="shared" si="13"/>
        <v>4.4205436785639443E-2</v>
      </c>
      <c r="F176" s="78">
        <f t="shared" si="14"/>
        <v>4.4205439999999999E-2</v>
      </c>
      <c r="G176" s="44" t="s">
        <v>249</v>
      </c>
      <c r="H176" s="40"/>
      <c r="I176" s="40"/>
      <c r="J176" s="65">
        <f t="shared" si="11"/>
        <v>1.7297529605488724E-2</v>
      </c>
      <c r="K176" s="66">
        <f t="shared" si="12"/>
        <v>2.6907910394511275E-2</v>
      </c>
      <c r="L176" s="45"/>
      <c r="M176" s="40"/>
      <c r="AB176" s="58"/>
      <c r="AH176" s="46"/>
    </row>
    <row r="177" spans="1:34" ht="15.75" customHeight="1" x14ac:dyDescent="0.35">
      <c r="A177" s="32">
        <v>702</v>
      </c>
      <c r="B177" s="32" t="s">
        <v>219</v>
      </c>
      <c r="C177" s="90">
        <v>702</v>
      </c>
      <c r="D177" s="81">
        <v>8.0241181725313662E-3</v>
      </c>
      <c r="E177" s="78">
        <f t="shared" si="13"/>
        <v>4.4205436785639443E-2</v>
      </c>
      <c r="F177" s="78">
        <f t="shared" si="14"/>
        <v>4.4205439999999999E-2</v>
      </c>
      <c r="G177" s="44" t="s">
        <v>249</v>
      </c>
      <c r="H177" s="40"/>
      <c r="I177" s="40"/>
      <c r="J177" s="65">
        <f t="shared" si="11"/>
        <v>8.0241181725313662E-3</v>
      </c>
      <c r="K177" s="66">
        <f t="shared" si="12"/>
        <v>3.6181321827468631E-2</v>
      </c>
      <c r="L177" s="45"/>
      <c r="M177" s="40"/>
      <c r="AB177" s="58"/>
      <c r="AH177" s="46"/>
    </row>
    <row r="178" spans="1:34" ht="15.75" customHeight="1" x14ac:dyDescent="0.35">
      <c r="A178" s="32">
        <v>707</v>
      </c>
      <c r="B178" s="32" t="s">
        <v>220</v>
      </c>
      <c r="C178" s="90">
        <v>707</v>
      </c>
      <c r="D178" s="81">
        <v>6.7073258406418604E-2</v>
      </c>
      <c r="E178" s="78">
        <f t="shared" si="13"/>
        <v>0.10131880096229512</v>
      </c>
      <c r="F178" s="78">
        <f t="shared" si="14"/>
        <v>0.1013188</v>
      </c>
      <c r="G178" s="44" t="s">
        <v>249</v>
      </c>
      <c r="H178" s="40"/>
      <c r="I178" s="40"/>
      <c r="J178" s="65">
        <f t="shared" si="11"/>
        <v>6.7073258406418604E-2</v>
      </c>
      <c r="K178" s="66">
        <f t="shared" si="12"/>
        <v>3.4245541593581397E-2</v>
      </c>
      <c r="L178" s="45"/>
      <c r="M178" s="40"/>
      <c r="AB178" s="58"/>
      <c r="AH178" s="46"/>
    </row>
    <row r="179" spans="1:34" ht="15.75" customHeight="1" x14ac:dyDescent="0.35">
      <c r="A179" s="32">
        <v>710</v>
      </c>
      <c r="B179" s="32" t="s">
        <v>221</v>
      </c>
      <c r="C179" s="90">
        <v>710</v>
      </c>
      <c r="D179" s="81">
        <v>3.026947207122958E-2</v>
      </c>
      <c r="E179" s="78">
        <f t="shared" si="13"/>
        <v>5.0830254116855385E-2</v>
      </c>
      <c r="F179" s="78">
        <f t="shared" si="14"/>
        <v>5.083025E-2</v>
      </c>
      <c r="G179" s="44" t="s">
        <v>249</v>
      </c>
      <c r="H179" s="40"/>
      <c r="I179" s="40"/>
      <c r="J179" s="65">
        <f t="shared" si="11"/>
        <v>3.026947207122958E-2</v>
      </c>
      <c r="K179" s="66">
        <f t="shared" si="12"/>
        <v>2.0560777928770421E-2</v>
      </c>
      <c r="L179" s="45"/>
      <c r="M179" s="40"/>
      <c r="AB179" s="58"/>
      <c r="AH179" s="46"/>
    </row>
    <row r="180" spans="1:34" ht="15.75" customHeight="1" x14ac:dyDescent="0.35">
      <c r="A180" s="32">
        <v>715</v>
      </c>
      <c r="B180" s="32" t="s">
        <v>53</v>
      </c>
      <c r="C180" s="90">
        <v>715</v>
      </c>
      <c r="D180" s="82">
        <v>3.9594360749025448E-2</v>
      </c>
      <c r="E180" s="78">
        <f t="shared" si="13"/>
        <v>4.4205436785639443E-2</v>
      </c>
      <c r="F180" s="78">
        <f t="shared" si="14"/>
        <v>4.4205439999999999E-2</v>
      </c>
      <c r="G180" s="97"/>
      <c r="H180" s="40"/>
      <c r="I180" s="40"/>
      <c r="J180" s="65">
        <f t="shared" si="11"/>
        <v>3.9594360749025448E-2</v>
      </c>
      <c r="K180" s="66">
        <f t="shared" si="12"/>
        <v>4.6110792509745507E-3</v>
      </c>
      <c r="L180" s="45"/>
      <c r="M180" s="40"/>
      <c r="AB180" s="58"/>
      <c r="AH180" s="46"/>
    </row>
    <row r="181" spans="1:34" ht="15.75" customHeight="1" x14ac:dyDescent="0.35">
      <c r="A181" s="32">
        <v>716</v>
      </c>
      <c r="B181" s="32" t="s">
        <v>52</v>
      </c>
      <c r="C181" s="90">
        <v>716</v>
      </c>
      <c r="D181" s="81">
        <v>3.9594360749025448E-2</v>
      </c>
      <c r="E181" s="78">
        <f t="shared" si="13"/>
        <v>4.4205436785639443E-2</v>
      </c>
      <c r="F181" s="78">
        <f t="shared" si="14"/>
        <v>4.4205439999999999E-2</v>
      </c>
      <c r="G181" s="97"/>
      <c r="H181" s="40"/>
      <c r="I181" s="40"/>
      <c r="J181" s="65">
        <f t="shared" si="11"/>
        <v>3.9594360749025448E-2</v>
      </c>
      <c r="K181" s="66">
        <f t="shared" si="12"/>
        <v>4.6110792509745507E-3</v>
      </c>
      <c r="L181" s="45"/>
      <c r="M181" s="40"/>
      <c r="AB181" s="58"/>
      <c r="AH181" s="46"/>
    </row>
    <row r="182" spans="1:34" ht="15.75" customHeight="1" x14ac:dyDescent="0.35">
      <c r="A182" s="32">
        <v>717</v>
      </c>
      <c r="B182" s="32" t="s">
        <v>51</v>
      </c>
      <c r="C182" s="90">
        <v>717</v>
      </c>
      <c r="D182" s="81">
        <v>3.9594360749025448E-2</v>
      </c>
      <c r="E182" s="78">
        <f t="shared" si="13"/>
        <v>4.4205436785639443E-2</v>
      </c>
      <c r="F182" s="78">
        <f t="shared" si="14"/>
        <v>4.4205439999999999E-2</v>
      </c>
      <c r="G182" s="97"/>
      <c r="H182" s="40"/>
      <c r="I182" s="40"/>
      <c r="J182" s="65">
        <f t="shared" si="11"/>
        <v>3.9594360749025448E-2</v>
      </c>
      <c r="K182" s="66">
        <f t="shared" si="12"/>
        <v>4.6110792509745507E-3</v>
      </c>
      <c r="L182" s="45"/>
      <c r="M182" s="40"/>
      <c r="AB182" s="58"/>
      <c r="AH182" s="46"/>
    </row>
    <row r="183" spans="1:34" ht="15.75" customHeight="1" x14ac:dyDescent="0.35">
      <c r="A183" s="32">
        <v>718</v>
      </c>
      <c r="B183" s="32" t="s">
        <v>50</v>
      </c>
      <c r="C183" s="90">
        <v>718</v>
      </c>
      <c r="D183" s="81">
        <v>3.9594360749025448E-2</v>
      </c>
      <c r="E183" s="78">
        <f t="shared" si="13"/>
        <v>4.4205436785639443E-2</v>
      </c>
      <c r="F183" s="78">
        <f t="shared" si="14"/>
        <v>4.4205439999999999E-2</v>
      </c>
      <c r="G183" s="97"/>
      <c r="H183" s="40"/>
      <c r="I183" s="40"/>
      <c r="J183" s="65">
        <f t="shared" si="11"/>
        <v>3.9594360749025448E-2</v>
      </c>
      <c r="K183" s="66">
        <f t="shared" si="12"/>
        <v>4.6110792509745507E-3</v>
      </c>
      <c r="L183" s="45"/>
      <c r="M183" s="40"/>
      <c r="AB183" s="58"/>
      <c r="AH183" s="46"/>
    </row>
    <row r="184" spans="1:34" ht="15.75" customHeight="1" x14ac:dyDescent="0.35">
      <c r="A184" s="32">
        <v>719</v>
      </c>
      <c r="B184" s="32" t="s">
        <v>49</v>
      </c>
      <c r="C184" s="90">
        <v>719</v>
      </c>
      <c r="D184" s="81">
        <v>3.9594360749025448E-2</v>
      </c>
      <c r="E184" s="78">
        <f t="shared" si="13"/>
        <v>4.4205436785639443E-2</v>
      </c>
      <c r="F184" s="78">
        <f t="shared" si="14"/>
        <v>4.4205439999999999E-2</v>
      </c>
      <c r="G184" s="97"/>
      <c r="H184" s="40"/>
      <c r="I184" s="40"/>
      <c r="J184" s="65">
        <f t="shared" si="11"/>
        <v>3.9594360749025448E-2</v>
      </c>
      <c r="K184" s="66">
        <f t="shared" si="12"/>
        <v>4.6110792509745507E-3</v>
      </c>
      <c r="L184" s="45"/>
      <c r="M184" s="40"/>
      <c r="AB184" s="58"/>
      <c r="AH184" s="46"/>
    </row>
    <row r="185" spans="1:34" ht="15.75" customHeight="1" x14ac:dyDescent="0.35">
      <c r="A185" s="32">
        <v>720</v>
      </c>
      <c r="B185" s="32" t="s">
        <v>48</v>
      </c>
      <c r="C185" s="90">
        <v>720</v>
      </c>
      <c r="D185" s="81">
        <v>3.9594360749025448E-2</v>
      </c>
      <c r="E185" s="78">
        <f t="shared" si="13"/>
        <v>4.4205436785639443E-2</v>
      </c>
      <c r="F185" s="78">
        <f t="shared" si="14"/>
        <v>4.4205439999999999E-2</v>
      </c>
      <c r="G185" s="97"/>
      <c r="H185" s="40"/>
      <c r="I185" s="40"/>
      <c r="J185" s="65">
        <f t="shared" si="11"/>
        <v>3.9594360749025448E-2</v>
      </c>
      <c r="K185" s="66">
        <f t="shared" si="12"/>
        <v>4.6110792509745507E-3</v>
      </c>
      <c r="L185" s="45"/>
      <c r="M185" s="40"/>
      <c r="AB185" s="58"/>
      <c r="AH185" s="46"/>
    </row>
    <row r="186" spans="1:34" ht="15.75" customHeight="1" x14ac:dyDescent="0.35">
      <c r="A186" s="32">
        <v>721</v>
      </c>
      <c r="B186" s="32" t="s">
        <v>47</v>
      </c>
      <c r="C186" s="90">
        <v>721</v>
      </c>
      <c r="D186" s="81">
        <v>3.9594360749025448E-2</v>
      </c>
      <c r="E186" s="78">
        <f t="shared" si="13"/>
        <v>4.4205436785639443E-2</v>
      </c>
      <c r="F186" s="78">
        <f t="shared" si="14"/>
        <v>4.4205439999999999E-2</v>
      </c>
      <c r="G186" s="97"/>
      <c r="H186" s="40"/>
      <c r="I186" s="40"/>
      <c r="J186" s="65">
        <f t="shared" si="11"/>
        <v>3.9594360749025448E-2</v>
      </c>
      <c r="K186" s="66">
        <f t="shared" si="12"/>
        <v>4.6110792509745507E-3</v>
      </c>
      <c r="L186" s="45"/>
      <c r="M186" s="40"/>
      <c r="AB186" s="58"/>
      <c r="AH186" s="46"/>
    </row>
    <row r="187" spans="1:34" ht="15.75" customHeight="1" x14ac:dyDescent="0.35">
      <c r="A187" s="32">
        <v>724</v>
      </c>
      <c r="B187" s="32" t="s">
        <v>46</v>
      </c>
      <c r="C187" s="90">
        <v>724</v>
      </c>
      <c r="D187" s="81">
        <v>5.5463502896748097E-2</v>
      </c>
      <c r="E187" s="78">
        <f t="shared" si="13"/>
        <v>0.10131880096229512</v>
      </c>
      <c r="F187" s="78">
        <f t="shared" si="14"/>
        <v>0.1013188</v>
      </c>
      <c r="G187" s="44" t="s">
        <v>249</v>
      </c>
      <c r="H187" s="40"/>
      <c r="I187" s="40"/>
      <c r="J187" s="65">
        <f t="shared" si="11"/>
        <v>5.5463502896748097E-2</v>
      </c>
      <c r="K187" s="66">
        <f t="shared" si="12"/>
        <v>4.5855297103251903E-2</v>
      </c>
      <c r="L187" s="45"/>
      <c r="M187" s="40"/>
      <c r="AB187" s="58"/>
      <c r="AH187" s="46"/>
    </row>
    <row r="188" spans="1:34" ht="15.75" customHeight="1" x14ac:dyDescent="0.35">
      <c r="A188" s="32">
        <v>278</v>
      </c>
      <c r="B188" s="32" t="s">
        <v>293</v>
      </c>
      <c r="C188" s="90">
        <v>278</v>
      </c>
      <c r="D188" s="81">
        <v>3.9594360749025448E-2</v>
      </c>
      <c r="E188" s="78">
        <f t="shared" si="13"/>
        <v>4.4205436785639443E-2</v>
      </c>
      <c r="F188" s="78">
        <f t="shared" si="14"/>
        <v>4.4205439999999999E-2</v>
      </c>
      <c r="G188" s="44"/>
      <c r="H188" s="40"/>
      <c r="I188" s="40"/>
      <c r="J188" s="65">
        <f t="shared" si="11"/>
        <v>3.9594360749025448E-2</v>
      </c>
      <c r="K188" s="66">
        <f t="shared" si="12"/>
        <v>4.6110792509745507E-3</v>
      </c>
      <c r="L188" s="45"/>
      <c r="M188" s="40"/>
      <c r="AB188" s="58"/>
      <c r="AH188" s="46"/>
    </row>
    <row r="189" spans="1:34" ht="15.75" customHeight="1" x14ac:dyDescent="0.35">
      <c r="A189" s="32">
        <v>730</v>
      </c>
      <c r="B189" s="32" t="s">
        <v>45</v>
      </c>
      <c r="C189" s="90">
        <v>730</v>
      </c>
      <c r="D189" s="81">
        <v>3.807696138743303E-2</v>
      </c>
      <c r="E189" s="78">
        <f t="shared" si="13"/>
        <v>3.9594360749025448E-2</v>
      </c>
      <c r="F189" s="78">
        <f t="shared" si="14"/>
        <v>3.9594360000000002E-2</v>
      </c>
      <c r="G189" s="97"/>
      <c r="H189" s="40"/>
      <c r="I189" s="40"/>
      <c r="J189" s="65">
        <f t="shared" si="11"/>
        <v>3.807696138743303E-2</v>
      </c>
      <c r="K189" s="66">
        <f t="shared" si="12"/>
        <v>1.5173986125669725E-3</v>
      </c>
      <c r="L189" s="45"/>
      <c r="M189" s="40"/>
      <c r="AB189" s="58"/>
      <c r="AH189" s="46"/>
    </row>
    <row r="190" spans="1:34" ht="15.75" customHeight="1" x14ac:dyDescent="0.35">
      <c r="A190" s="32">
        <v>68</v>
      </c>
      <c r="B190" s="32" t="s">
        <v>44</v>
      </c>
      <c r="C190" s="90">
        <v>68</v>
      </c>
      <c r="D190" s="81">
        <v>0.10506641512745665</v>
      </c>
      <c r="E190" s="78">
        <f t="shared" si="13"/>
        <v>0.10969789777633281</v>
      </c>
      <c r="F190" s="78">
        <f t="shared" si="14"/>
        <v>0.1096979</v>
      </c>
      <c r="G190" s="97"/>
      <c r="H190" s="40"/>
      <c r="I190" s="40"/>
      <c r="J190" s="65">
        <f t="shared" si="11"/>
        <v>0.10506641512745665</v>
      </c>
      <c r="K190" s="66">
        <f t="shared" si="12"/>
        <v>4.6314848725433483E-3</v>
      </c>
      <c r="L190" s="45"/>
      <c r="M190" s="40"/>
      <c r="AB190" s="58"/>
      <c r="AH190" s="46"/>
    </row>
    <row r="191" spans="1:34" ht="15.75" customHeight="1" x14ac:dyDescent="0.35">
      <c r="A191" s="32">
        <v>584</v>
      </c>
      <c r="B191" s="32" t="s">
        <v>337</v>
      </c>
      <c r="C191" s="90">
        <v>584</v>
      </c>
      <c r="D191" s="81">
        <v>6.5352735671943994E-3</v>
      </c>
      <c r="E191" s="78">
        <f t="shared" si="13"/>
        <v>4.4205436785639443E-2</v>
      </c>
      <c r="F191" s="78">
        <f t="shared" si="14"/>
        <v>4.4205439999999999E-2</v>
      </c>
      <c r="G191" s="97" t="s">
        <v>249</v>
      </c>
      <c r="H191" s="40"/>
      <c r="I191" s="40"/>
      <c r="J191" s="65">
        <f t="shared" si="11"/>
        <v>6.5352735671943994E-3</v>
      </c>
      <c r="K191" s="66">
        <f t="shared" si="12"/>
        <v>3.7670166432805602E-2</v>
      </c>
      <c r="L191" s="45"/>
      <c r="M191" s="40"/>
      <c r="AB191" s="58"/>
      <c r="AH191" s="46"/>
    </row>
    <row r="192" spans="1:34" ht="15.75" customHeight="1" x14ac:dyDescent="0.35">
      <c r="A192" s="32">
        <v>394</v>
      </c>
      <c r="B192" s="32" t="s">
        <v>316</v>
      </c>
      <c r="C192" s="90">
        <v>394</v>
      </c>
      <c r="D192" s="81">
        <v>6.5352735671943994E-3</v>
      </c>
      <c r="E192" s="78">
        <f t="shared" si="13"/>
        <v>4.4205436785639443E-2</v>
      </c>
      <c r="F192" s="78">
        <f t="shared" si="14"/>
        <v>4.4205439999999999E-2</v>
      </c>
      <c r="G192" s="44" t="s">
        <v>249</v>
      </c>
      <c r="H192" s="40"/>
      <c r="I192" s="40"/>
      <c r="J192" s="65">
        <f t="shared" si="11"/>
        <v>6.5352735671943994E-3</v>
      </c>
      <c r="K192" s="66">
        <f t="shared" si="12"/>
        <v>3.7670166432805602E-2</v>
      </c>
      <c r="L192" s="45"/>
      <c r="M192" s="40"/>
      <c r="AB192" s="58"/>
      <c r="AH192" s="46"/>
    </row>
    <row r="193" spans="1:34" ht="15.75" customHeight="1" x14ac:dyDescent="0.35">
      <c r="A193" s="32">
        <v>734</v>
      </c>
      <c r="B193" s="32" t="s">
        <v>43</v>
      </c>
      <c r="C193" s="90">
        <v>734</v>
      </c>
      <c r="D193" s="81">
        <v>0.18408141313642065</v>
      </c>
      <c r="E193" s="78">
        <f t="shared" si="13"/>
        <v>0.19544906201610668</v>
      </c>
      <c r="F193" s="78">
        <f t="shared" si="14"/>
        <v>0.19544906000000001</v>
      </c>
      <c r="G193" s="97"/>
      <c r="H193" s="40"/>
      <c r="I193" s="40"/>
      <c r="J193" s="65">
        <f t="shared" si="11"/>
        <v>0.18408141313642065</v>
      </c>
      <c r="K193" s="66">
        <f t="shared" si="12"/>
        <v>1.1367646863579356E-2</v>
      </c>
      <c r="L193" s="45"/>
      <c r="M193" s="40"/>
      <c r="AB193" s="58"/>
      <c r="AH193" s="46"/>
    </row>
    <row r="194" spans="1:34" ht="15.75" customHeight="1" x14ac:dyDescent="0.35">
      <c r="A194" s="32">
        <v>736</v>
      </c>
      <c r="B194" s="32" t="s">
        <v>42</v>
      </c>
      <c r="C194" s="90">
        <v>736</v>
      </c>
      <c r="D194" s="81">
        <v>1.2151277778165449E-2</v>
      </c>
      <c r="E194" s="78">
        <f t="shared" si="13"/>
        <v>4.4205436785639443E-2</v>
      </c>
      <c r="F194" s="78">
        <f t="shared" si="14"/>
        <v>4.4205439999999999E-2</v>
      </c>
      <c r="G194" s="44" t="s">
        <v>249</v>
      </c>
      <c r="H194" s="40"/>
      <c r="I194" s="40"/>
      <c r="J194" s="65">
        <f t="shared" ref="J194:J256" si="15">+D194</f>
        <v>1.2151277778165449E-2</v>
      </c>
      <c r="K194" s="66">
        <f t="shared" ref="K194:K256" si="16">F194-J194</f>
        <v>3.2054162221834548E-2</v>
      </c>
      <c r="L194" s="45"/>
      <c r="M194" s="40"/>
      <c r="AB194" s="58"/>
      <c r="AH194" s="46"/>
    </row>
    <row r="195" spans="1:34" ht="15.75" customHeight="1" x14ac:dyDescent="0.35">
      <c r="A195" s="32">
        <v>737</v>
      </c>
      <c r="B195" s="32" t="s">
        <v>41</v>
      </c>
      <c r="C195" s="90">
        <v>737</v>
      </c>
      <c r="D195" s="81">
        <v>0.11722197348296694</v>
      </c>
      <c r="E195" s="78">
        <f t="shared" ref="E195:E258" si="17">IF(AND(G195="X",D195&lt;$N$17),VLOOKUP(D195,$N$7:$Q$51,4,1),IF(D195&lt;$N$17,VLOOKUP(D195,$N$7:$P$51,3,1),IF(G195="X",VLOOKUP(D195,$N$7:$R$51,4,1),VLOOKUP(D195,$N$7:$R$51,3,1))))</f>
        <v>0.12354942576807711</v>
      </c>
      <c r="F195" s="78">
        <f t="shared" ref="F195:F258" si="18">ROUND(E195,8)</f>
        <v>0.12354943</v>
      </c>
      <c r="G195" s="97"/>
      <c r="H195" s="40"/>
      <c r="I195" s="40"/>
      <c r="J195" s="65">
        <f t="shared" si="15"/>
        <v>0.11722197348296694</v>
      </c>
      <c r="K195" s="66">
        <f t="shared" si="16"/>
        <v>6.3274565170330643E-3</v>
      </c>
      <c r="L195" s="45"/>
      <c r="M195" s="40"/>
      <c r="AB195" s="58"/>
      <c r="AH195" s="46"/>
    </row>
    <row r="196" spans="1:34" ht="15.75" customHeight="1" x14ac:dyDescent="0.35">
      <c r="A196" s="32">
        <v>738</v>
      </c>
      <c r="B196" s="32" t="s">
        <v>40</v>
      </c>
      <c r="C196" s="90">
        <v>738</v>
      </c>
      <c r="D196" s="81">
        <v>6.2665781098296972E-2</v>
      </c>
      <c r="E196" s="78">
        <f t="shared" si="17"/>
        <v>6.7119049167866013E-2</v>
      </c>
      <c r="F196" s="78">
        <f t="shared" si="18"/>
        <v>6.711905E-2</v>
      </c>
      <c r="G196" s="97"/>
      <c r="H196" s="40"/>
      <c r="I196" s="40"/>
      <c r="J196" s="65">
        <f t="shared" si="15"/>
        <v>6.2665781098296972E-2</v>
      </c>
      <c r="K196" s="66">
        <f t="shared" si="16"/>
        <v>4.453268901703028E-3</v>
      </c>
      <c r="L196" s="45"/>
      <c r="M196" s="40"/>
      <c r="AB196" s="58"/>
      <c r="AH196" s="46"/>
    </row>
    <row r="197" spans="1:34" ht="15.75" customHeight="1" x14ac:dyDescent="0.35">
      <c r="A197" s="32">
        <v>740</v>
      </c>
      <c r="B197" s="32" t="s">
        <v>266</v>
      </c>
      <c r="C197" s="90">
        <v>740</v>
      </c>
      <c r="D197" s="81">
        <v>5.3064516055664042E-2</v>
      </c>
      <c r="E197" s="78">
        <f t="shared" si="17"/>
        <v>5.5463502896748097E-2</v>
      </c>
      <c r="F197" s="78">
        <f t="shared" si="18"/>
        <v>5.5463499999999999E-2</v>
      </c>
      <c r="G197" s="97"/>
      <c r="H197" s="40"/>
      <c r="I197" s="40"/>
      <c r="J197" s="65">
        <f t="shared" si="15"/>
        <v>5.3064516055664042E-2</v>
      </c>
      <c r="K197" s="66">
        <f t="shared" si="16"/>
        <v>2.398983944335957E-3</v>
      </c>
      <c r="L197" s="45"/>
      <c r="M197" s="40"/>
      <c r="AB197" s="58"/>
      <c r="AH197" s="46"/>
    </row>
    <row r="198" spans="1:34" ht="15.75" customHeight="1" x14ac:dyDescent="0.35">
      <c r="A198" s="32">
        <v>746</v>
      </c>
      <c r="B198" s="32" t="s">
        <v>39</v>
      </c>
      <c r="C198" s="90">
        <v>746</v>
      </c>
      <c r="D198" s="81">
        <v>9.7459645940841406E-3</v>
      </c>
      <c r="E198" s="78">
        <f t="shared" si="17"/>
        <v>4.4205436785639443E-2</v>
      </c>
      <c r="F198" s="78">
        <f t="shared" si="18"/>
        <v>4.4205439999999999E-2</v>
      </c>
      <c r="G198" s="44" t="s">
        <v>249</v>
      </c>
      <c r="H198" s="40"/>
      <c r="I198" s="40"/>
      <c r="J198" s="65">
        <f t="shared" si="15"/>
        <v>9.7459645940841406E-3</v>
      </c>
      <c r="K198" s="66">
        <f t="shared" si="16"/>
        <v>3.445947540591586E-2</v>
      </c>
      <c r="L198" s="45"/>
      <c r="M198" s="40"/>
      <c r="AB198" s="58"/>
      <c r="AH198" s="46"/>
    </row>
    <row r="199" spans="1:34" ht="15.75" customHeight="1" x14ac:dyDescent="0.35">
      <c r="A199" s="32">
        <v>755</v>
      </c>
      <c r="B199" s="32" t="s">
        <v>38</v>
      </c>
      <c r="C199" s="90">
        <v>755</v>
      </c>
      <c r="D199" s="81">
        <v>1.7358529097816416E-2</v>
      </c>
      <c r="E199" s="78">
        <f t="shared" si="17"/>
        <v>4.4205436785639443E-2</v>
      </c>
      <c r="F199" s="78">
        <f t="shared" si="18"/>
        <v>4.4205439999999999E-2</v>
      </c>
      <c r="G199" s="44" t="s">
        <v>249</v>
      </c>
      <c r="H199" s="40"/>
      <c r="I199" s="40"/>
      <c r="J199" s="65">
        <f t="shared" si="15"/>
        <v>1.7358529097816416E-2</v>
      </c>
      <c r="K199" s="66">
        <f t="shared" si="16"/>
        <v>2.6846910902183583E-2</v>
      </c>
      <c r="L199" s="45"/>
      <c r="M199" s="40"/>
      <c r="AB199" s="58"/>
      <c r="AH199" s="46"/>
    </row>
    <row r="200" spans="1:34" ht="15.75" customHeight="1" x14ac:dyDescent="0.35">
      <c r="A200" s="32">
        <v>762</v>
      </c>
      <c r="B200" s="32" t="s">
        <v>37</v>
      </c>
      <c r="C200" s="90">
        <v>762</v>
      </c>
      <c r="D200" s="81">
        <v>3.9594360749025448E-2</v>
      </c>
      <c r="E200" s="78">
        <f t="shared" si="17"/>
        <v>4.4205436785639443E-2</v>
      </c>
      <c r="F200" s="78">
        <f t="shared" si="18"/>
        <v>4.4205439999999999E-2</v>
      </c>
      <c r="G200" s="97"/>
      <c r="H200" s="40"/>
      <c r="I200" s="40"/>
      <c r="J200" s="65">
        <f t="shared" si="15"/>
        <v>3.9594360749025448E-2</v>
      </c>
      <c r="K200" s="66">
        <f t="shared" si="16"/>
        <v>4.6110792509745507E-3</v>
      </c>
      <c r="L200" s="45"/>
      <c r="M200" s="40"/>
      <c r="AB200" s="58"/>
      <c r="AH200" s="46"/>
    </row>
    <row r="201" spans="1:34" ht="15.75" customHeight="1" x14ac:dyDescent="0.35">
      <c r="A201" s="32">
        <v>765</v>
      </c>
      <c r="B201" s="32" t="s">
        <v>36</v>
      </c>
      <c r="C201" s="90">
        <v>765</v>
      </c>
      <c r="D201" s="81">
        <v>4.4067747276866881E-2</v>
      </c>
      <c r="E201" s="78">
        <f t="shared" si="17"/>
        <v>4.4205436785639443E-2</v>
      </c>
      <c r="F201" s="78">
        <f t="shared" si="18"/>
        <v>4.4205439999999999E-2</v>
      </c>
      <c r="G201" s="97"/>
      <c r="H201" s="40"/>
      <c r="I201" s="40"/>
      <c r="J201" s="65">
        <f t="shared" si="15"/>
        <v>4.4067747276866881E-2</v>
      </c>
      <c r="K201" s="66">
        <f t="shared" si="16"/>
        <v>1.3769272313311764E-4</v>
      </c>
      <c r="L201" s="45"/>
      <c r="M201" s="40"/>
      <c r="AB201" s="58"/>
      <c r="AH201" s="46"/>
    </row>
    <row r="202" spans="1:34" ht="15.75" customHeight="1" x14ac:dyDescent="0.35">
      <c r="A202" s="32">
        <v>585</v>
      </c>
      <c r="B202" s="32" t="s">
        <v>338</v>
      </c>
      <c r="C202" s="90">
        <v>585</v>
      </c>
      <c r="D202" s="81">
        <v>6.5352735671943994E-3</v>
      </c>
      <c r="E202" s="78">
        <f t="shared" si="17"/>
        <v>4.4205436785639443E-2</v>
      </c>
      <c r="F202" s="78">
        <f t="shared" si="18"/>
        <v>4.4205439999999999E-2</v>
      </c>
      <c r="G202" s="44" t="s">
        <v>249</v>
      </c>
      <c r="H202" s="40"/>
      <c r="I202" s="40"/>
      <c r="J202" s="65">
        <f t="shared" si="15"/>
        <v>6.5352735671943994E-3</v>
      </c>
      <c r="K202" s="66">
        <f t="shared" si="16"/>
        <v>3.7670166432805602E-2</v>
      </c>
      <c r="L202" s="45"/>
      <c r="M202" s="40"/>
      <c r="AB202" s="58"/>
      <c r="AH202" s="46"/>
    </row>
    <row r="203" spans="1:34" ht="15.75" customHeight="1" x14ac:dyDescent="0.35">
      <c r="A203" s="32">
        <v>784</v>
      </c>
      <c r="B203" s="32" t="s">
        <v>222</v>
      </c>
      <c r="C203" s="90">
        <v>784</v>
      </c>
      <c r="D203" s="81">
        <v>2.8243449177690293E-2</v>
      </c>
      <c r="E203" s="78">
        <f t="shared" si="17"/>
        <v>5.0830254116855385E-2</v>
      </c>
      <c r="F203" s="78">
        <f t="shared" si="18"/>
        <v>5.083025E-2</v>
      </c>
      <c r="G203" s="44" t="s">
        <v>249</v>
      </c>
      <c r="H203" s="40"/>
      <c r="I203" s="40"/>
      <c r="J203" s="65">
        <f t="shared" si="15"/>
        <v>2.8243449177690293E-2</v>
      </c>
      <c r="K203" s="66">
        <f t="shared" si="16"/>
        <v>2.2586800822309707E-2</v>
      </c>
      <c r="L203" s="45"/>
      <c r="M203" s="40"/>
      <c r="AB203" s="58"/>
      <c r="AH203" s="46"/>
    </row>
    <row r="204" spans="1:34" ht="15.75" customHeight="1" x14ac:dyDescent="0.35">
      <c r="A204" s="32">
        <v>793</v>
      </c>
      <c r="B204" s="32" t="s">
        <v>223</v>
      </c>
      <c r="C204" s="90">
        <v>793</v>
      </c>
      <c r="D204" s="81">
        <v>2.8243449177690293E-2</v>
      </c>
      <c r="E204" s="78">
        <f t="shared" si="17"/>
        <v>5.0830254116855385E-2</v>
      </c>
      <c r="F204" s="78">
        <f t="shared" si="18"/>
        <v>5.083025E-2</v>
      </c>
      <c r="G204" s="44" t="s">
        <v>249</v>
      </c>
      <c r="H204" s="40"/>
      <c r="I204" s="40"/>
      <c r="J204" s="65">
        <f t="shared" si="15"/>
        <v>2.8243449177690293E-2</v>
      </c>
      <c r="K204" s="66">
        <f t="shared" si="16"/>
        <v>2.2586800822309707E-2</v>
      </c>
      <c r="L204" s="45"/>
      <c r="M204" s="40"/>
      <c r="AB204" s="58"/>
      <c r="AH204" s="46"/>
    </row>
    <row r="205" spans="1:34" ht="15.75" customHeight="1" x14ac:dyDescent="0.35">
      <c r="A205" s="32">
        <v>797</v>
      </c>
      <c r="B205" s="32" t="s">
        <v>224</v>
      </c>
      <c r="C205" s="90">
        <v>797</v>
      </c>
      <c r="D205" s="81">
        <v>2.8243449177690293E-2</v>
      </c>
      <c r="E205" s="78">
        <f t="shared" si="17"/>
        <v>5.0830254116855385E-2</v>
      </c>
      <c r="F205" s="78">
        <f t="shared" si="18"/>
        <v>5.083025E-2</v>
      </c>
      <c r="G205" s="44" t="s">
        <v>249</v>
      </c>
      <c r="H205" s="40"/>
      <c r="I205" s="40"/>
      <c r="J205" s="65">
        <f t="shared" si="15"/>
        <v>2.8243449177690293E-2</v>
      </c>
      <c r="K205" s="66">
        <f t="shared" si="16"/>
        <v>2.2586800822309707E-2</v>
      </c>
      <c r="L205" s="45"/>
      <c r="M205" s="40"/>
      <c r="AB205" s="58"/>
      <c r="AH205" s="46"/>
    </row>
    <row r="206" spans="1:34" ht="15.75" customHeight="1" x14ac:dyDescent="0.35">
      <c r="A206" s="32">
        <v>798</v>
      </c>
      <c r="B206" s="32" t="s">
        <v>225</v>
      </c>
      <c r="C206" s="90">
        <v>798</v>
      </c>
      <c r="D206" s="81">
        <v>2.8243449177690293E-2</v>
      </c>
      <c r="E206" s="78">
        <f t="shared" si="17"/>
        <v>5.0830254116855385E-2</v>
      </c>
      <c r="F206" s="78">
        <f t="shared" si="18"/>
        <v>5.083025E-2</v>
      </c>
      <c r="G206" s="44" t="s">
        <v>249</v>
      </c>
      <c r="H206" s="40"/>
      <c r="I206" s="40"/>
      <c r="J206" s="65">
        <f t="shared" si="15"/>
        <v>2.8243449177690293E-2</v>
      </c>
      <c r="K206" s="66">
        <f t="shared" si="16"/>
        <v>2.2586800822309707E-2</v>
      </c>
      <c r="L206" s="45"/>
      <c r="M206" s="40"/>
      <c r="AB206" s="58"/>
      <c r="AH206" s="46"/>
    </row>
    <row r="207" spans="1:34" ht="15.75" customHeight="1" x14ac:dyDescent="0.35">
      <c r="A207" s="32">
        <v>800</v>
      </c>
      <c r="B207" s="32" t="s">
        <v>226</v>
      </c>
      <c r="C207" s="90">
        <v>800</v>
      </c>
      <c r="D207" s="81">
        <v>2.8243449177690293E-2</v>
      </c>
      <c r="E207" s="78">
        <f t="shared" si="17"/>
        <v>5.0830254116855385E-2</v>
      </c>
      <c r="F207" s="78">
        <f t="shared" si="18"/>
        <v>5.083025E-2</v>
      </c>
      <c r="G207" s="44" t="s">
        <v>249</v>
      </c>
      <c r="H207" s="40"/>
      <c r="I207" s="40"/>
      <c r="J207" s="65">
        <f t="shared" si="15"/>
        <v>2.8243449177690293E-2</v>
      </c>
      <c r="K207" s="66">
        <f t="shared" si="16"/>
        <v>2.2586800822309707E-2</v>
      </c>
      <c r="L207" s="45"/>
      <c r="M207" s="40"/>
      <c r="AB207" s="58"/>
      <c r="AH207" s="46"/>
    </row>
    <row r="208" spans="1:34" ht="15.75" customHeight="1" x14ac:dyDescent="0.35">
      <c r="A208" s="32">
        <v>801</v>
      </c>
      <c r="B208" s="32" t="s">
        <v>227</v>
      </c>
      <c r="C208" s="90">
        <v>801</v>
      </c>
      <c r="D208" s="81">
        <v>2.8243449177690293E-2</v>
      </c>
      <c r="E208" s="78">
        <f t="shared" si="17"/>
        <v>5.0830254116855385E-2</v>
      </c>
      <c r="F208" s="78">
        <f t="shared" si="18"/>
        <v>5.083025E-2</v>
      </c>
      <c r="G208" s="44" t="s">
        <v>249</v>
      </c>
      <c r="H208" s="40"/>
      <c r="I208" s="40"/>
      <c r="J208" s="65">
        <f t="shared" si="15"/>
        <v>2.8243449177690293E-2</v>
      </c>
      <c r="K208" s="66">
        <f t="shared" si="16"/>
        <v>2.2586800822309707E-2</v>
      </c>
      <c r="L208" s="45"/>
      <c r="M208" s="40"/>
      <c r="AB208" s="58"/>
      <c r="AH208" s="46"/>
    </row>
    <row r="209" spans="1:34" ht="15.75" customHeight="1" x14ac:dyDescent="0.35">
      <c r="A209" s="32">
        <v>803</v>
      </c>
      <c r="B209" s="32" t="s">
        <v>228</v>
      </c>
      <c r="C209" s="90">
        <v>803</v>
      </c>
      <c r="D209" s="81">
        <v>2.8243449177690293E-2</v>
      </c>
      <c r="E209" s="78">
        <f t="shared" si="17"/>
        <v>5.0830254116855385E-2</v>
      </c>
      <c r="F209" s="78">
        <f t="shared" si="18"/>
        <v>5.083025E-2</v>
      </c>
      <c r="G209" s="44" t="s">
        <v>249</v>
      </c>
      <c r="H209" s="40"/>
      <c r="I209" s="40"/>
      <c r="J209" s="65">
        <f t="shared" si="15"/>
        <v>2.8243449177690293E-2</v>
      </c>
      <c r="K209" s="66">
        <f t="shared" si="16"/>
        <v>2.2586800822309707E-2</v>
      </c>
      <c r="L209" s="45"/>
      <c r="M209" s="40"/>
      <c r="AB209" s="58"/>
      <c r="AH209" s="46"/>
    </row>
    <row r="210" spans="1:34" ht="15.75" customHeight="1" x14ac:dyDescent="0.35">
      <c r="A210" s="32">
        <v>804</v>
      </c>
      <c r="B210" s="32" t="s">
        <v>34</v>
      </c>
      <c r="C210" s="90">
        <v>804</v>
      </c>
      <c r="D210" s="81">
        <v>2.8243449177690293E-2</v>
      </c>
      <c r="E210" s="78">
        <f t="shared" si="17"/>
        <v>5.0830254116855385E-2</v>
      </c>
      <c r="F210" s="78">
        <f t="shared" si="18"/>
        <v>5.083025E-2</v>
      </c>
      <c r="G210" s="44" t="s">
        <v>249</v>
      </c>
      <c r="H210" s="40"/>
      <c r="I210" s="40"/>
      <c r="J210" s="65">
        <f t="shared" si="15"/>
        <v>2.8243449177690293E-2</v>
      </c>
      <c r="K210" s="66">
        <f t="shared" si="16"/>
        <v>2.2586800822309707E-2</v>
      </c>
      <c r="L210" s="45"/>
      <c r="M210" s="40"/>
      <c r="AB210" s="58"/>
      <c r="AH210" s="46"/>
    </row>
    <row r="211" spans="1:34" ht="15.75" customHeight="1" x14ac:dyDescent="0.35">
      <c r="A211" s="32">
        <v>813</v>
      </c>
      <c r="B211" s="32" t="s">
        <v>32</v>
      </c>
      <c r="C211" s="90">
        <v>813</v>
      </c>
      <c r="D211" s="81">
        <v>9.7459645940841406E-3</v>
      </c>
      <c r="E211" s="78">
        <f t="shared" si="17"/>
        <v>4.4205436785639443E-2</v>
      </c>
      <c r="F211" s="78">
        <f t="shared" si="18"/>
        <v>4.4205439999999999E-2</v>
      </c>
      <c r="G211" s="44" t="s">
        <v>249</v>
      </c>
      <c r="H211" s="40"/>
      <c r="I211" s="40"/>
      <c r="J211" s="65">
        <f t="shared" si="15"/>
        <v>9.7459645940841406E-3</v>
      </c>
      <c r="K211" s="66">
        <f t="shared" si="16"/>
        <v>3.445947540591586E-2</v>
      </c>
      <c r="L211" s="45"/>
      <c r="M211" s="40"/>
      <c r="AB211" s="58"/>
      <c r="AH211" s="46"/>
    </row>
    <row r="212" spans="1:34" ht="15.75" customHeight="1" x14ac:dyDescent="0.35">
      <c r="A212" s="32">
        <v>43</v>
      </c>
      <c r="B212" s="32" t="s">
        <v>278</v>
      </c>
      <c r="C212" s="90">
        <v>43</v>
      </c>
      <c r="D212" s="81">
        <v>1.7297529605488724E-2</v>
      </c>
      <c r="E212" s="78">
        <f t="shared" si="17"/>
        <v>4.4205436785639443E-2</v>
      </c>
      <c r="F212" s="78">
        <f t="shared" si="18"/>
        <v>4.4205439999999999E-2</v>
      </c>
      <c r="G212" s="44" t="s">
        <v>249</v>
      </c>
      <c r="H212" s="40"/>
      <c r="I212" s="40"/>
      <c r="J212" s="65">
        <f t="shared" si="15"/>
        <v>1.7297529605488724E-2</v>
      </c>
      <c r="K212" s="66">
        <f t="shared" si="16"/>
        <v>2.6907910394511275E-2</v>
      </c>
      <c r="L212" s="45"/>
      <c r="M212" s="40"/>
      <c r="AB212" s="58"/>
      <c r="AH212" s="46"/>
    </row>
    <row r="213" spans="1:34" ht="15.75" customHeight="1" x14ac:dyDescent="0.35">
      <c r="A213" s="32">
        <v>84</v>
      </c>
      <c r="B213" s="32" t="s">
        <v>283</v>
      </c>
      <c r="C213" s="90">
        <v>84</v>
      </c>
      <c r="D213" s="81">
        <v>8.9331820304573064E-3</v>
      </c>
      <c r="E213" s="78">
        <f t="shared" si="17"/>
        <v>4.4205436785639443E-2</v>
      </c>
      <c r="F213" s="78">
        <f t="shared" si="18"/>
        <v>4.4205439999999999E-2</v>
      </c>
      <c r="G213" s="44" t="s">
        <v>249</v>
      </c>
      <c r="H213" s="40"/>
      <c r="I213" s="40"/>
      <c r="J213" s="65">
        <f t="shared" si="15"/>
        <v>8.9331820304573064E-3</v>
      </c>
      <c r="K213" s="66">
        <f t="shared" si="16"/>
        <v>3.527225796954269E-2</v>
      </c>
      <c r="L213" s="45"/>
      <c r="M213" s="40"/>
      <c r="AB213" s="58"/>
      <c r="AH213" s="46"/>
    </row>
    <row r="214" spans="1:34" ht="15.75" customHeight="1" x14ac:dyDescent="0.35">
      <c r="A214" s="32">
        <v>823</v>
      </c>
      <c r="B214" s="32" t="s">
        <v>230</v>
      </c>
      <c r="C214" s="90">
        <v>823</v>
      </c>
      <c r="D214" s="81">
        <v>0.13064680650377825</v>
      </c>
      <c r="E214" s="78">
        <f t="shared" si="17"/>
        <v>0.17076036784756185</v>
      </c>
      <c r="F214" s="78">
        <f t="shared" si="18"/>
        <v>0.17076036999999999</v>
      </c>
      <c r="G214" s="44" t="s">
        <v>249</v>
      </c>
      <c r="H214" s="40"/>
      <c r="I214" s="40"/>
      <c r="J214" s="65">
        <f t="shared" si="15"/>
        <v>0.13064680650377825</v>
      </c>
      <c r="K214" s="66">
        <f t="shared" si="16"/>
        <v>4.0113563496221749E-2</v>
      </c>
      <c r="L214" s="45"/>
      <c r="M214" s="40"/>
      <c r="AB214" s="58"/>
      <c r="AH214" s="46"/>
    </row>
    <row r="215" spans="1:34" ht="15.75" customHeight="1" x14ac:dyDescent="0.35">
      <c r="A215" s="32">
        <v>824</v>
      </c>
      <c r="B215" s="32" t="s">
        <v>29</v>
      </c>
      <c r="C215" s="90">
        <v>824</v>
      </c>
      <c r="D215" s="81">
        <v>1.2696702592837153E-2</v>
      </c>
      <c r="E215" s="78">
        <f t="shared" si="17"/>
        <v>4.4205436785639443E-2</v>
      </c>
      <c r="F215" s="78">
        <f t="shared" si="18"/>
        <v>4.4205439999999999E-2</v>
      </c>
      <c r="G215" s="44" t="s">
        <v>249</v>
      </c>
      <c r="H215" s="40"/>
      <c r="I215" s="40"/>
      <c r="J215" s="65">
        <f t="shared" si="15"/>
        <v>1.2696702592837153E-2</v>
      </c>
      <c r="K215" s="66">
        <f t="shared" si="16"/>
        <v>3.1508737407162847E-2</v>
      </c>
      <c r="L215" s="45"/>
      <c r="M215" s="40"/>
      <c r="AB215" s="58"/>
      <c r="AH215" s="46"/>
    </row>
    <row r="216" spans="1:34" ht="15.75" customHeight="1" x14ac:dyDescent="0.35">
      <c r="A216" s="32">
        <v>829</v>
      </c>
      <c r="B216" s="32" t="s">
        <v>28</v>
      </c>
      <c r="C216" s="90">
        <v>829</v>
      </c>
      <c r="D216" s="81">
        <v>5.7218022473749186E-2</v>
      </c>
      <c r="E216" s="78">
        <f t="shared" si="17"/>
        <v>6.7119049167866013E-2</v>
      </c>
      <c r="F216" s="78">
        <f t="shared" si="18"/>
        <v>6.711905E-2</v>
      </c>
      <c r="G216" s="97"/>
      <c r="H216" s="40"/>
      <c r="I216" s="40"/>
      <c r="J216" s="65">
        <f t="shared" si="15"/>
        <v>5.7218022473749186E-2</v>
      </c>
      <c r="K216" s="66">
        <f t="shared" si="16"/>
        <v>9.9010275262508135E-3</v>
      </c>
      <c r="L216" s="45"/>
      <c r="M216" s="40"/>
      <c r="AB216" s="58"/>
      <c r="AH216" s="46"/>
    </row>
    <row r="217" spans="1:34" ht="15.75" customHeight="1" x14ac:dyDescent="0.35">
      <c r="A217" s="32">
        <v>830</v>
      </c>
      <c r="B217" s="32" t="s">
        <v>27</v>
      </c>
      <c r="C217" s="90">
        <v>830</v>
      </c>
      <c r="D217" s="86">
        <v>3.9594360749025448E-2</v>
      </c>
      <c r="E217" s="79">
        <f t="shared" si="17"/>
        <v>4.4205436785639443E-2</v>
      </c>
      <c r="F217" s="79">
        <f t="shared" si="18"/>
        <v>4.4205439999999999E-2</v>
      </c>
      <c r="G217" s="97"/>
      <c r="H217" s="40"/>
      <c r="I217" s="40"/>
      <c r="J217" s="65">
        <f t="shared" si="15"/>
        <v>3.9594360749025448E-2</v>
      </c>
      <c r="K217" s="66">
        <f t="shared" si="16"/>
        <v>4.6110792509745507E-3</v>
      </c>
      <c r="L217" s="45"/>
      <c r="M217" s="40"/>
      <c r="AB217" s="58"/>
      <c r="AH217" s="46"/>
    </row>
    <row r="218" spans="1:34" ht="15.75" customHeight="1" x14ac:dyDescent="0.35">
      <c r="A218" s="32">
        <v>71</v>
      </c>
      <c r="B218" s="32" t="s">
        <v>26</v>
      </c>
      <c r="C218" s="90">
        <v>71</v>
      </c>
      <c r="D218" s="81">
        <v>6.7073258406418604E-2</v>
      </c>
      <c r="E218" s="78">
        <f t="shared" si="17"/>
        <v>0.10131880096229512</v>
      </c>
      <c r="F218" s="78">
        <f t="shared" si="18"/>
        <v>0.1013188</v>
      </c>
      <c r="G218" s="44" t="s">
        <v>249</v>
      </c>
      <c r="H218" s="40"/>
      <c r="I218" s="40"/>
      <c r="J218" s="65">
        <f t="shared" si="15"/>
        <v>6.7073258406418604E-2</v>
      </c>
      <c r="K218" s="66">
        <f t="shared" si="16"/>
        <v>3.4245541593581397E-2</v>
      </c>
      <c r="L218" s="45"/>
      <c r="M218" s="40"/>
      <c r="AB218" s="58"/>
      <c r="AH218" s="46"/>
    </row>
    <row r="219" spans="1:34" ht="15.75" customHeight="1" x14ac:dyDescent="0.35">
      <c r="A219" s="32">
        <v>833</v>
      </c>
      <c r="B219" s="32" t="s">
        <v>231</v>
      </c>
      <c r="C219" s="90">
        <v>833</v>
      </c>
      <c r="D219" s="81">
        <v>6.7073258406418604E-2</v>
      </c>
      <c r="E219" s="78">
        <f t="shared" si="17"/>
        <v>0.10131880096229512</v>
      </c>
      <c r="F219" s="78">
        <f t="shared" si="18"/>
        <v>0.1013188</v>
      </c>
      <c r="G219" s="44" t="s">
        <v>249</v>
      </c>
      <c r="H219" s="40"/>
      <c r="I219" s="40"/>
      <c r="J219" s="65">
        <f t="shared" si="15"/>
        <v>6.7073258406418604E-2</v>
      </c>
      <c r="K219" s="66">
        <f t="shared" si="16"/>
        <v>3.4245541593581397E-2</v>
      </c>
      <c r="L219" s="45"/>
      <c r="M219" s="40"/>
      <c r="AB219" s="58"/>
      <c r="AH219" s="46"/>
    </row>
    <row r="220" spans="1:34" ht="15.75" customHeight="1" x14ac:dyDescent="0.35">
      <c r="A220" s="32">
        <v>15</v>
      </c>
      <c r="B220" s="32" t="s">
        <v>260</v>
      </c>
      <c r="C220" s="90">
        <v>15</v>
      </c>
      <c r="D220" s="81">
        <v>1.5526907004002374E-2</v>
      </c>
      <c r="E220" s="78">
        <f t="shared" si="17"/>
        <v>2.1240585850902806E-2</v>
      </c>
      <c r="F220" s="78">
        <f t="shared" si="18"/>
        <v>2.124059E-2</v>
      </c>
      <c r="G220" s="44"/>
      <c r="H220" s="40"/>
      <c r="I220" s="40"/>
      <c r="J220" s="65">
        <f t="shared" si="15"/>
        <v>1.5526907004002374E-2</v>
      </c>
      <c r="K220" s="66">
        <f t="shared" si="16"/>
        <v>5.7136829959976258E-3</v>
      </c>
      <c r="L220" s="45"/>
      <c r="M220" s="40"/>
      <c r="AB220" s="58"/>
      <c r="AH220" s="46"/>
    </row>
    <row r="221" spans="1:34" ht="15.75" customHeight="1" x14ac:dyDescent="0.35">
      <c r="A221" s="32">
        <v>858</v>
      </c>
      <c r="B221" s="32" t="s">
        <v>246</v>
      </c>
      <c r="C221" s="90">
        <v>858</v>
      </c>
      <c r="D221" s="81">
        <v>0.10131880096229512</v>
      </c>
      <c r="E221" s="78">
        <f>IF(AND(G221="X",D221&lt;$N$17),VLOOKUP(D221,$N$7:$Q$51,4,1),IF(D221&lt;$N$17,VLOOKUP(D221,$N$7:$P$51,3,1),IF(G221="X",VLOOKUP(D221,$N$7:$R$51,4,1),VLOOKUP(D221,$N$7:$R$51,3,1))))</f>
        <v>0.10969789777633281</v>
      </c>
      <c r="F221" s="78">
        <f t="shared" si="18"/>
        <v>0.1096979</v>
      </c>
      <c r="G221" s="44"/>
      <c r="H221" s="40"/>
      <c r="I221" s="40"/>
      <c r="J221" s="65">
        <f t="shared" si="15"/>
        <v>0.10131880096229512</v>
      </c>
      <c r="K221" s="66">
        <f t="shared" si="16"/>
        <v>8.3790990377048818E-3</v>
      </c>
      <c r="L221" s="45"/>
      <c r="M221" s="40"/>
      <c r="AB221" s="58"/>
      <c r="AH221" s="46"/>
    </row>
    <row r="222" spans="1:34" ht="15.75" customHeight="1" x14ac:dyDescent="0.35">
      <c r="A222" s="32">
        <v>862</v>
      </c>
      <c r="B222" s="32" t="s">
        <v>25</v>
      </c>
      <c r="C222" s="90">
        <v>862</v>
      </c>
      <c r="D222" s="81">
        <v>5.7079140663472611E-2</v>
      </c>
      <c r="E222" s="78">
        <f t="shared" si="17"/>
        <v>0.10131880096229512</v>
      </c>
      <c r="F222" s="78">
        <f t="shared" si="18"/>
        <v>0.1013188</v>
      </c>
      <c r="G222" s="44" t="s">
        <v>249</v>
      </c>
      <c r="H222" s="40"/>
      <c r="I222" s="40"/>
      <c r="J222" s="65">
        <f t="shared" si="15"/>
        <v>5.7079140663472611E-2</v>
      </c>
      <c r="K222" s="66">
        <f t="shared" si="16"/>
        <v>4.423965933652739E-2</v>
      </c>
      <c r="L222" s="45"/>
      <c r="M222" s="40"/>
      <c r="AB222" s="58"/>
      <c r="AH222" s="46"/>
    </row>
    <row r="223" spans="1:34" ht="15.75" customHeight="1" x14ac:dyDescent="0.35">
      <c r="A223" s="32">
        <v>863</v>
      </c>
      <c r="B223" s="32" t="s">
        <v>232</v>
      </c>
      <c r="C223" s="90">
        <v>863</v>
      </c>
      <c r="D223" s="81">
        <v>5.7079140663472611E-2</v>
      </c>
      <c r="E223" s="78">
        <f t="shared" si="17"/>
        <v>0.10131880096229512</v>
      </c>
      <c r="F223" s="78">
        <f t="shared" si="18"/>
        <v>0.1013188</v>
      </c>
      <c r="G223" s="44" t="s">
        <v>249</v>
      </c>
      <c r="H223" s="40"/>
      <c r="I223" s="40"/>
      <c r="J223" s="65">
        <f t="shared" si="15"/>
        <v>5.7079140663472611E-2</v>
      </c>
      <c r="K223" s="66">
        <f t="shared" si="16"/>
        <v>4.423965933652739E-2</v>
      </c>
      <c r="L223" s="45"/>
      <c r="M223" s="40"/>
      <c r="AB223" s="58"/>
      <c r="AH223" s="46"/>
    </row>
    <row r="224" spans="1:34" ht="15.75" customHeight="1" x14ac:dyDescent="0.35">
      <c r="A224" s="32">
        <v>285</v>
      </c>
      <c r="B224" s="32" t="s">
        <v>310</v>
      </c>
      <c r="C224" s="90">
        <v>285</v>
      </c>
      <c r="D224" s="81">
        <v>9.7112974870320768E-3</v>
      </c>
      <c r="E224" s="78">
        <f t="shared" si="17"/>
        <v>4.4205436785639443E-2</v>
      </c>
      <c r="F224" s="78">
        <f t="shared" si="18"/>
        <v>4.4205439999999999E-2</v>
      </c>
      <c r="G224" s="44" t="s">
        <v>249</v>
      </c>
      <c r="H224" s="40"/>
      <c r="I224" s="40"/>
      <c r="J224" s="65">
        <f t="shared" si="15"/>
        <v>9.7112974870320768E-3</v>
      </c>
      <c r="K224" s="66">
        <f t="shared" si="16"/>
        <v>3.4494142512967924E-2</v>
      </c>
      <c r="L224" s="45"/>
      <c r="M224" s="40"/>
      <c r="AB224" s="58"/>
      <c r="AH224" s="46"/>
    </row>
    <row r="225" spans="1:34" ht="15.75" customHeight="1" x14ac:dyDescent="0.35">
      <c r="A225" s="32">
        <v>865</v>
      </c>
      <c r="B225" s="32" t="s">
        <v>24</v>
      </c>
      <c r="C225" s="90">
        <v>865</v>
      </c>
      <c r="D225" s="81">
        <v>7.364717217018946E-3</v>
      </c>
      <c r="E225" s="78">
        <f t="shared" si="17"/>
        <v>4.4205436785639443E-2</v>
      </c>
      <c r="F225" s="78">
        <f t="shared" si="18"/>
        <v>4.4205439999999999E-2</v>
      </c>
      <c r="G225" s="44" t="s">
        <v>249</v>
      </c>
      <c r="H225" s="40"/>
      <c r="I225" s="40"/>
      <c r="J225" s="65">
        <f t="shared" si="15"/>
        <v>7.364717217018946E-3</v>
      </c>
      <c r="K225" s="66">
        <f t="shared" si="16"/>
        <v>3.6840722782981054E-2</v>
      </c>
      <c r="L225" s="45"/>
      <c r="M225" s="40"/>
      <c r="AB225" s="58"/>
      <c r="AH225" s="46"/>
    </row>
    <row r="226" spans="1:34" ht="15.75" customHeight="1" x14ac:dyDescent="0.35">
      <c r="A226" s="32">
        <v>876</v>
      </c>
      <c r="B226" s="32" t="s">
        <v>244</v>
      </c>
      <c r="C226" s="90">
        <v>876</v>
      </c>
      <c r="D226" s="81">
        <v>0.13511448562494899</v>
      </c>
      <c r="E226" s="78">
        <f t="shared" si="17"/>
        <v>0.14648213450463501</v>
      </c>
      <c r="F226" s="78">
        <f t="shared" si="18"/>
        <v>0.14648212999999999</v>
      </c>
      <c r="G226" s="97"/>
      <c r="H226" s="40"/>
      <c r="I226" s="40"/>
      <c r="J226" s="65">
        <f t="shared" si="15"/>
        <v>0.13511448562494899</v>
      </c>
      <c r="K226" s="66">
        <f t="shared" si="16"/>
        <v>1.1367644375051E-2</v>
      </c>
      <c r="L226" s="45"/>
      <c r="M226" s="40"/>
      <c r="AB226" s="58"/>
      <c r="AH226" s="46"/>
    </row>
    <row r="227" spans="1:34" ht="15.75" customHeight="1" x14ac:dyDescent="0.35">
      <c r="A227" s="32">
        <v>880</v>
      </c>
      <c r="B227" s="32" t="s">
        <v>23</v>
      </c>
      <c r="C227" s="90">
        <v>880</v>
      </c>
      <c r="D227" s="81">
        <v>0.13511448562494899</v>
      </c>
      <c r="E227" s="78">
        <f t="shared" si="17"/>
        <v>0.14648213450463501</v>
      </c>
      <c r="F227" s="78">
        <f t="shared" si="18"/>
        <v>0.14648212999999999</v>
      </c>
      <c r="G227" s="97"/>
      <c r="H227" s="40"/>
      <c r="I227" s="40"/>
      <c r="J227" s="65">
        <f t="shared" si="15"/>
        <v>0.13511448562494899</v>
      </c>
      <c r="K227" s="66">
        <f t="shared" si="16"/>
        <v>1.1367644375051E-2</v>
      </c>
      <c r="L227" s="45"/>
      <c r="M227" s="40"/>
      <c r="AB227" s="58"/>
      <c r="AH227" s="46"/>
    </row>
    <row r="228" spans="1:34" ht="15.75" customHeight="1" x14ac:dyDescent="0.35">
      <c r="A228" s="32">
        <v>887</v>
      </c>
      <c r="B228" s="32" t="s">
        <v>22</v>
      </c>
      <c r="C228" s="90">
        <v>887</v>
      </c>
      <c r="D228" s="81">
        <v>1.2696702592837153E-2</v>
      </c>
      <c r="E228" s="78">
        <f t="shared" si="17"/>
        <v>4.4205436785639443E-2</v>
      </c>
      <c r="F228" s="78">
        <f t="shared" si="18"/>
        <v>4.4205439999999999E-2</v>
      </c>
      <c r="G228" s="44" t="s">
        <v>249</v>
      </c>
      <c r="H228" s="40"/>
      <c r="I228" s="40"/>
      <c r="J228" s="65">
        <f t="shared" si="15"/>
        <v>1.2696702592837153E-2</v>
      </c>
      <c r="K228" s="66">
        <f t="shared" si="16"/>
        <v>3.1508737407162847E-2</v>
      </c>
      <c r="L228" s="45"/>
      <c r="M228" s="40"/>
      <c r="AB228" s="58"/>
      <c r="AH228" s="46"/>
    </row>
    <row r="229" spans="1:34" ht="15.75" customHeight="1" x14ac:dyDescent="0.35">
      <c r="A229" s="32">
        <v>890</v>
      </c>
      <c r="B229" s="32" t="s">
        <v>21</v>
      </c>
      <c r="C229" s="90">
        <v>890</v>
      </c>
      <c r="D229" s="81">
        <v>6.1726612090137703E-2</v>
      </c>
      <c r="E229" s="78">
        <f t="shared" si="17"/>
        <v>6.7119049167866013E-2</v>
      </c>
      <c r="F229" s="78">
        <f t="shared" si="18"/>
        <v>6.711905E-2</v>
      </c>
      <c r="G229" s="97"/>
      <c r="H229" s="40"/>
      <c r="I229" s="40"/>
      <c r="J229" s="65">
        <f t="shared" si="15"/>
        <v>6.1726612090137703E-2</v>
      </c>
      <c r="K229" s="66">
        <f t="shared" si="16"/>
        <v>5.3924379098622965E-3</v>
      </c>
      <c r="L229" s="45"/>
      <c r="M229" s="40"/>
      <c r="AB229" s="58"/>
      <c r="AH229" s="46"/>
    </row>
    <row r="230" spans="1:34" ht="15.75" customHeight="1" x14ac:dyDescent="0.35">
      <c r="A230" s="32">
        <v>894</v>
      </c>
      <c r="B230" s="32" t="s">
        <v>20</v>
      </c>
      <c r="C230" s="90">
        <v>894</v>
      </c>
      <c r="D230" s="81">
        <v>4.6348765659401964E-2</v>
      </c>
      <c r="E230" s="78">
        <f t="shared" si="17"/>
        <v>5.0830254116855385E-2</v>
      </c>
      <c r="F230" s="78">
        <f t="shared" si="18"/>
        <v>5.083025E-2</v>
      </c>
      <c r="G230" s="97"/>
      <c r="H230" s="40"/>
      <c r="I230" s="40"/>
      <c r="J230" s="65">
        <f t="shared" si="15"/>
        <v>4.6348765659401964E-2</v>
      </c>
      <c r="K230" s="66">
        <f t="shared" si="16"/>
        <v>4.4814843405980367E-3</v>
      </c>
      <c r="L230" s="45"/>
      <c r="M230" s="40"/>
      <c r="AB230" s="58"/>
      <c r="AH230" s="46"/>
    </row>
    <row r="231" spans="1:34" ht="15.75" customHeight="1" x14ac:dyDescent="0.35">
      <c r="A231" s="32">
        <v>895</v>
      </c>
      <c r="B231" s="32" t="s">
        <v>19</v>
      </c>
      <c r="C231" s="90">
        <v>895</v>
      </c>
      <c r="D231" s="81">
        <v>3.9594360749025448E-2</v>
      </c>
      <c r="E231" s="78">
        <f t="shared" si="17"/>
        <v>4.4205436785639443E-2</v>
      </c>
      <c r="F231" s="78">
        <f t="shared" si="18"/>
        <v>4.4205439999999999E-2</v>
      </c>
      <c r="G231" s="97"/>
      <c r="H231" s="40"/>
      <c r="I231" s="40"/>
      <c r="J231" s="65">
        <f t="shared" si="15"/>
        <v>3.9594360749025448E-2</v>
      </c>
      <c r="K231" s="66">
        <f t="shared" si="16"/>
        <v>4.6110792509745507E-3</v>
      </c>
      <c r="L231" s="45"/>
      <c r="M231" s="40"/>
      <c r="AB231" s="58"/>
      <c r="AH231" s="46"/>
    </row>
    <row r="232" spans="1:34" ht="15.75" customHeight="1" x14ac:dyDescent="0.35">
      <c r="A232" s="32">
        <v>913</v>
      </c>
      <c r="B232" s="32" t="s">
        <v>233</v>
      </c>
      <c r="C232" s="90">
        <v>913</v>
      </c>
      <c r="D232" s="81">
        <v>2.8243449177690293E-2</v>
      </c>
      <c r="E232" s="78">
        <f t="shared" si="17"/>
        <v>5.0830254116855385E-2</v>
      </c>
      <c r="F232" s="78">
        <f t="shared" si="18"/>
        <v>5.083025E-2</v>
      </c>
      <c r="G232" s="44" t="s">
        <v>249</v>
      </c>
      <c r="H232" s="40"/>
      <c r="I232" s="40"/>
      <c r="J232" s="65">
        <f t="shared" si="15"/>
        <v>2.8243449177690293E-2</v>
      </c>
      <c r="K232" s="66">
        <f t="shared" si="16"/>
        <v>2.2586800822309707E-2</v>
      </c>
      <c r="L232" s="45"/>
      <c r="M232" s="40"/>
      <c r="AB232" s="58"/>
      <c r="AH232" s="46"/>
    </row>
    <row r="233" spans="1:34" ht="15.75" customHeight="1" x14ac:dyDescent="0.35">
      <c r="A233" s="32">
        <v>917</v>
      </c>
      <c r="B233" s="32" t="s">
        <v>234</v>
      </c>
      <c r="C233" s="90">
        <v>917</v>
      </c>
      <c r="D233" s="81">
        <v>2.8243449177690293E-2</v>
      </c>
      <c r="E233" s="78">
        <f t="shared" si="17"/>
        <v>5.0830254116855385E-2</v>
      </c>
      <c r="F233" s="78">
        <f t="shared" si="18"/>
        <v>5.083025E-2</v>
      </c>
      <c r="G233" s="44" t="s">
        <v>249</v>
      </c>
      <c r="H233" s="40"/>
      <c r="I233" s="40"/>
      <c r="J233" s="65">
        <f t="shared" si="15"/>
        <v>2.8243449177690293E-2</v>
      </c>
      <c r="K233" s="66">
        <f t="shared" si="16"/>
        <v>2.2586800822309707E-2</v>
      </c>
      <c r="L233" s="45"/>
      <c r="M233" s="40"/>
      <c r="AB233" s="58"/>
      <c r="AH233" s="46"/>
    </row>
    <row r="234" spans="1:34" ht="15.75" customHeight="1" x14ac:dyDescent="0.35">
      <c r="A234" s="32">
        <v>927</v>
      </c>
      <c r="B234" s="32" t="s">
        <v>235</v>
      </c>
      <c r="C234" s="90">
        <v>927</v>
      </c>
      <c r="D234" s="81">
        <v>2.8243449177690293E-2</v>
      </c>
      <c r="E234" s="78">
        <f t="shared" si="17"/>
        <v>5.0830254116855385E-2</v>
      </c>
      <c r="F234" s="78">
        <f t="shared" si="18"/>
        <v>5.083025E-2</v>
      </c>
      <c r="G234" s="44" t="s">
        <v>249</v>
      </c>
      <c r="H234" s="40"/>
      <c r="I234" s="40"/>
      <c r="J234" s="65">
        <f t="shared" si="15"/>
        <v>2.8243449177690293E-2</v>
      </c>
      <c r="K234" s="66">
        <f t="shared" si="16"/>
        <v>2.2586800822309707E-2</v>
      </c>
      <c r="L234" s="45"/>
      <c r="M234" s="40"/>
      <c r="AB234" s="58"/>
      <c r="AH234" s="46"/>
    </row>
    <row r="235" spans="1:34" ht="15.75" customHeight="1" x14ac:dyDescent="0.35">
      <c r="A235" s="32">
        <v>928</v>
      </c>
      <c r="B235" s="32" t="s">
        <v>18</v>
      </c>
      <c r="C235" s="90">
        <v>928</v>
      </c>
      <c r="D235" s="81">
        <v>2.8243449177690293E-2</v>
      </c>
      <c r="E235" s="78">
        <f t="shared" si="17"/>
        <v>5.0830254116855385E-2</v>
      </c>
      <c r="F235" s="78">
        <f t="shared" si="18"/>
        <v>5.083025E-2</v>
      </c>
      <c r="G235" s="44" t="s">
        <v>249</v>
      </c>
      <c r="H235" s="40"/>
      <c r="I235" s="40"/>
      <c r="J235" s="65">
        <f t="shared" si="15"/>
        <v>2.8243449177690293E-2</v>
      </c>
      <c r="K235" s="66">
        <f t="shared" si="16"/>
        <v>2.2586800822309707E-2</v>
      </c>
      <c r="L235" s="45"/>
      <c r="M235" s="40"/>
      <c r="AB235" s="58"/>
      <c r="AH235" s="46"/>
    </row>
    <row r="236" spans="1:34" ht="15.75" customHeight="1" x14ac:dyDescent="0.35">
      <c r="A236" s="32">
        <v>931</v>
      </c>
      <c r="B236" s="32" t="s">
        <v>17</v>
      </c>
      <c r="C236" s="90">
        <v>931</v>
      </c>
      <c r="D236" s="81">
        <v>2.8243449177690293E-2</v>
      </c>
      <c r="E236" s="78">
        <f t="shared" si="17"/>
        <v>5.0830254116855385E-2</v>
      </c>
      <c r="F236" s="78">
        <f t="shared" si="18"/>
        <v>5.083025E-2</v>
      </c>
      <c r="G236" s="44" t="s">
        <v>249</v>
      </c>
      <c r="H236" s="40"/>
      <c r="I236" s="40"/>
      <c r="J236" s="65">
        <f t="shared" si="15"/>
        <v>2.8243449177690293E-2</v>
      </c>
      <c r="K236" s="66">
        <f t="shared" si="16"/>
        <v>2.2586800822309707E-2</v>
      </c>
      <c r="L236" s="45"/>
      <c r="M236" s="40"/>
      <c r="AB236" s="58"/>
      <c r="AH236" s="46"/>
    </row>
    <row r="237" spans="1:34" ht="15.75" customHeight="1" x14ac:dyDescent="0.35">
      <c r="A237" s="32">
        <v>933</v>
      </c>
      <c r="B237" s="32" t="s">
        <v>236</v>
      </c>
      <c r="C237" s="90">
        <v>933</v>
      </c>
      <c r="D237" s="81">
        <v>2.8243449177690293E-2</v>
      </c>
      <c r="E237" s="78">
        <f t="shared" si="17"/>
        <v>5.0830254116855385E-2</v>
      </c>
      <c r="F237" s="78">
        <f t="shared" si="18"/>
        <v>5.083025E-2</v>
      </c>
      <c r="G237" s="44" t="s">
        <v>249</v>
      </c>
      <c r="H237" s="40"/>
      <c r="I237" s="40"/>
      <c r="J237" s="65">
        <f t="shared" si="15"/>
        <v>2.8243449177690293E-2</v>
      </c>
      <c r="K237" s="66">
        <f t="shared" si="16"/>
        <v>2.2586800822309707E-2</v>
      </c>
      <c r="L237" s="45"/>
      <c r="M237" s="40"/>
      <c r="AB237" s="58"/>
      <c r="AH237" s="46"/>
    </row>
    <row r="238" spans="1:34" ht="15.75" customHeight="1" x14ac:dyDescent="0.35">
      <c r="A238" s="32">
        <v>942</v>
      </c>
      <c r="B238" s="32" t="s">
        <v>237</v>
      </c>
      <c r="C238" s="90">
        <v>942</v>
      </c>
      <c r="D238" s="81">
        <v>2.8243449177690293E-2</v>
      </c>
      <c r="E238" s="78">
        <f t="shared" si="17"/>
        <v>5.0830254116855385E-2</v>
      </c>
      <c r="F238" s="78">
        <f t="shared" si="18"/>
        <v>5.083025E-2</v>
      </c>
      <c r="G238" s="44" t="s">
        <v>249</v>
      </c>
      <c r="H238" s="40"/>
      <c r="I238" s="40"/>
      <c r="J238" s="65">
        <f t="shared" si="15"/>
        <v>2.8243449177690293E-2</v>
      </c>
      <c r="K238" s="66">
        <f t="shared" si="16"/>
        <v>2.2586800822309707E-2</v>
      </c>
      <c r="L238" s="45"/>
      <c r="M238" s="40"/>
      <c r="AB238" s="58"/>
      <c r="AH238" s="46"/>
    </row>
    <row r="239" spans="1:34" ht="15.75" customHeight="1" x14ac:dyDescent="0.35">
      <c r="A239" s="32">
        <v>953</v>
      </c>
      <c r="B239" s="32" t="s">
        <v>238</v>
      </c>
      <c r="C239" s="90">
        <v>953</v>
      </c>
      <c r="D239" s="81">
        <v>2.8243449177690293E-2</v>
      </c>
      <c r="E239" s="78">
        <f t="shared" si="17"/>
        <v>5.0830254116855385E-2</v>
      </c>
      <c r="F239" s="78">
        <f t="shared" si="18"/>
        <v>5.083025E-2</v>
      </c>
      <c r="G239" s="44" t="s">
        <v>249</v>
      </c>
      <c r="H239" s="40"/>
      <c r="I239" s="40"/>
      <c r="J239" s="65">
        <f t="shared" si="15"/>
        <v>2.8243449177690293E-2</v>
      </c>
      <c r="K239" s="66">
        <f t="shared" si="16"/>
        <v>2.2586800822309707E-2</v>
      </c>
      <c r="L239" s="45"/>
      <c r="M239" s="40"/>
      <c r="AB239" s="58"/>
      <c r="AH239" s="46"/>
    </row>
    <row r="240" spans="1:34" ht="15.75" customHeight="1" x14ac:dyDescent="0.35">
      <c r="A240" s="32">
        <v>954</v>
      </c>
      <c r="B240" s="32" t="s">
        <v>16</v>
      </c>
      <c r="C240" s="90">
        <v>954</v>
      </c>
      <c r="D240" s="81">
        <v>2.8243449177690293E-2</v>
      </c>
      <c r="E240" s="78">
        <f t="shared" si="17"/>
        <v>5.0830254116855385E-2</v>
      </c>
      <c r="F240" s="78">
        <f t="shared" si="18"/>
        <v>5.083025E-2</v>
      </c>
      <c r="G240" s="44" t="s">
        <v>249</v>
      </c>
      <c r="H240" s="40"/>
      <c r="I240" s="40"/>
      <c r="J240" s="65">
        <f t="shared" si="15"/>
        <v>2.8243449177690293E-2</v>
      </c>
      <c r="K240" s="66">
        <f t="shared" si="16"/>
        <v>2.2586800822309707E-2</v>
      </c>
      <c r="L240" s="45"/>
      <c r="M240" s="40"/>
      <c r="AB240" s="58"/>
      <c r="AH240" s="46"/>
    </row>
    <row r="241" spans="1:34" ht="15.75" customHeight="1" x14ac:dyDescent="0.35">
      <c r="A241" s="32">
        <v>956</v>
      </c>
      <c r="B241" s="32" t="s">
        <v>15</v>
      </c>
      <c r="C241" s="90">
        <v>956</v>
      </c>
      <c r="D241" s="81">
        <v>7.364717217018946E-3</v>
      </c>
      <c r="E241" s="78">
        <f t="shared" si="17"/>
        <v>4.4205436785639443E-2</v>
      </c>
      <c r="F241" s="78">
        <f t="shared" si="18"/>
        <v>4.4205439999999999E-2</v>
      </c>
      <c r="G241" s="44" t="s">
        <v>249</v>
      </c>
      <c r="H241" s="40"/>
      <c r="I241" s="40"/>
      <c r="J241" s="65">
        <f t="shared" si="15"/>
        <v>7.364717217018946E-3</v>
      </c>
      <c r="K241" s="66">
        <f t="shared" si="16"/>
        <v>3.6840722782981054E-2</v>
      </c>
      <c r="L241" s="45"/>
      <c r="M241" s="40"/>
      <c r="AB241" s="58"/>
      <c r="AH241" s="46"/>
    </row>
    <row r="242" spans="1:34" ht="15.75" customHeight="1" x14ac:dyDescent="0.35">
      <c r="A242" s="32">
        <v>280</v>
      </c>
      <c r="B242" s="32" t="s">
        <v>309</v>
      </c>
      <c r="C242" s="90">
        <v>280</v>
      </c>
      <c r="D242" s="81">
        <v>5.2375258412488881E-3</v>
      </c>
      <c r="E242" s="78">
        <f t="shared" si="17"/>
        <v>4.4205436785639443E-2</v>
      </c>
      <c r="F242" s="78">
        <f t="shared" si="18"/>
        <v>4.4205439999999999E-2</v>
      </c>
      <c r="G242" s="44" t="s">
        <v>249</v>
      </c>
      <c r="H242" s="40"/>
      <c r="I242" s="40"/>
      <c r="J242" s="65">
        <f t="shared" si="15"/>
        <v>5.2375258412488881E-3</v>
      </c>
      <c r="K242" s="66">
        <f t="shared" si="16"/>
        <v>3.8967914158751109E-2</v>
      </c>
      <c r="L242" s="45"/>
      <c r="M242" s="40"/>
      <c r="AB242" s="58"/>
      <c r="AH242" s="46"/>
    </row>
    <row r="243" spans="1:34" ht="15.75" customHeight="1" x14ac:dyDescent="0.35">
      <c r="A243" s="32">
        <v>992</v>
      </c>
      <c r="B243" s="32" t="s">
        <v>12</v>
      </c>
      <c r="C243" s="90">
        <v>992</v>
      </c>
      <c r="D243" s="81">
        <v>3.9594360749025448E-2</v>
      </c>
      <c r="E243" s="78">
        <f t="shared" si="17"/>
        <v>4.4205436785639443E-2</v>
      </c>
      <c r="F243" s="78">
        <f t="shared" si="18"/>
        <v>4.4205439999999999E-2</v>
      </c>
      <c r="G243" s="97"/>
      <c r="H243" s="40"/>
      <c r="I243" s="40"/>
      <c r="J243" s="65">
        <f t="shared" si="15"/>
        <v>3.9594360749025448E-2</v>
      </c>
      <c r="K243" s="66">
        <f t="shared" si="16"/>
        <v>4.6110792509745507E-3</v>
      </c>
      <c r="L243" s="45"/>
      <c r="M243" s="40"/>
      <c r="AB243" s="58"/>
      <c r="AH243" s="46"/>
    </row>
    <row r="244" spans="1:34" ht="15.75" customHeight="1" x14ac:dyDescent="0.35">
      <c r="A244" s="32">
        <v>993</v>
      </c>
      <c r="B244" s="32" t="s">
        <v>239</v>
      </c>
      <c r="C244" s="90">
        <v>993</v>
      </c>
      <c r="D244" s="81">
        <v>9.9324212301815408E-3</v>
      </c>
      <c r="E244" s="78">
        <f t="shared" si="17"/>
        <v>4.4205436785639443E-2</v>
      </c>
      <c r="F244" s="78">
        <f t="shared" si="18"/>
        <v>4.4205439999999999E-2</v>
      </c>
      <c r="G244" s="44" t="s">
        <v>249</v>
      </c>
      <c r="H244" s="40"/>
      <c r="I244" s="40"/>
      <c r="J244" s="65">
        <f t="shared" si="15"/>
        <v>9.9324212301815408E-3</v>
      </c>
      <c r="K244" s="66">
        <f t="shared" si="16"/>
        <v>3.4273018769818461E-2</v>
      </c>
      <c r="L244" s="45"/>
      <c r="M244" s="40"/>
      <c r="AB244" s="58"/>
      <c r="AH244" s="46"/>
    </row>
    <row r="245" spans="1:34" ht="15.75" customHeight="1" x14ac:dyDescent="0.35">
      <c r="A245" s="32">
        <v>1184</v>
      </c>
      <c r="B245" s="32" t="s">
        <v>11</v>
      </c>
      <c r="C245" s="90">
        <v>1184</v>
      </c>
      <c r="D245" s="81">
        <v>8.5248052868934256E-3</v>
      </c>
      <c r="E245" s="78">
        <f t="shared" si="17"/>
        <v>4.4205436785639443E-2</v>
      </c>
      <c r="F245" s="78">
        <f t="shared" si="18"/>
        <v>4.4205439999999999E-2</v>
      </c>
      <c r="G245" s="44" t="s">
        <v>249</v>
      </c>
      <c r="H245" s="40"/>
      <c r="I245" s="40"/>
      <c r="J245" s="65">
        <f t="shared" si="15"/>
        <v>8.5248052868934256E-3</v>
      </c>
      <c r="K245" s="66">
        <f t="shared" si="16"/>
        <v>3.5680634713106577E-2</v>
      </c>
      <c r="L245" s="45"/>
      <c r="M245" s="40"/>
      <c r="AB245" s="58"/>
      <c r="AH245" s="46"/>
    </row>
    <row r="246" spans="1:34" ht="15.75" customHeight="1" x14ac:dyDescent="0.35">
      <c r="A246" s="32">
        <v>364</v>
      </c>
      <c r="B246" s="32" t="s">
        <v>313</v>
      </c>
      <c r="C246" s="90">
        <v>364</v>
      </c>
      <c r="D246" s="81">
        <v>1.4120898472455241E-2</v>
      </c>
      <c r="E246" s="78">
        <f t="shared" si="17"/>
        <v>4.4205436785639443E-2</v>
      </c>
      <c r="F246" s="78">
        <f t="shared" si="18"/>
        <v>4.4205439999999999E-2</v>
      </c>
      <c r="G246" s="44" t="s">
        <v>249</v>
      </c>
      <c r="H246" s="40"/>
      <c r="I246" s="40"/>
      <c r="J246" s="65">
        <f t="shared" si="15"/>
        <v>1.4120898472455241E-2</v>
      </c>
      <c r="K246" s="66">
        <f t="shared" si="16"/>
        <v>3.0084541527544757E-2</v>
      </c>
      <c r="L246" s="45"/>
      <c r="M246" s="40"/>
      <c r="AB246" s="58"/>
      <c r="AH246" s="46"/>
    </row>
    <row r="247" spans="1:34" ht="15.75" customHeight="1" x14ac:dyDescent="0.35">
      <c r="A247" s="32">
        <v>297</v>
      </c>
      <c r="B247" s="32" t="s">
        <v>314</v>
      </c>
      <c r="C247" s="90">
        <v>297</v>
      </c>
      <c r="D247" s="82">
        <v>6.3367125928611998E-3</v>
      </c>
      <c r="E247" s="78">
        <f t="shared" si="17"/>
        <v>4.4205436785639443E-2</v>
      </c>
      <c r="F247" s="78">
        <f t="shared" si="18"/>
        <v>4.4205439999999999E-2</v>
      </c>
      <c r="G247" s="44" t="s">
        <v>249</v>
      </c>
      <c r="H247" s="40"/>
      <c r="I247" s="40"/>
      <c r="J247" s="65">
        <f t="shared" si="15"/>
        <v>6.3367125928611998E-3</v>
      </c>
      <c r="K247" s="66">
        <f t="shared" si="16"/>
        <v>3.78687274071388E-2</v>
      </c>
      <c r="L247" s="45"/>
      <c r="M247" s="40"/>
      <c r="AB247" s="58"/>
      <c r="AH247" s="46"/>
    </row>
    <row r="248" spans="1:34" ht="15.75" customHeight="1" x14ac:dyDescent="0.35">
      <c r="A248" s="32">
        <v>994</v>
      </c>
      <c r="B248" s="32" t="s">
        <v>10</v>
      </c>
      <c r="C248" s="90">
        <v>994</v>
      </c>
      <c r="D248" s="81">
        <v>5.7079140663472611E-2</v>
      </c>
      <c r="E248" s="78">
        <f t="shared" si="17"/>
        <v>6.7119049167866013E-2</v>
      </c>
      <c r="F248" s="78">
        <f t="shared" si="18"/>
        <v>6.711905E-2</v>
      </c>
      <c r="G248" s="97"/>
      <c r="H248" s="40"/>
      <c r="I248" s="40"/>
      <c r="J248" s="65">
        <f t="shared" si="15"/>
        <v>5.7079140663472611E-2</v>
      </c>
      <c r="K248" s="66">
        <f t="shared" si="16"/>
        <v>1.0039909336527389E-2</v>
      </c>
      <c r="L248" s="45"/>
      <c r="M248" s="40"/>
      <c r="AB248" s="58"/>
      <c r="AH248" s="46"/>
    </row>
    <row r="249" spans="1:34" ht="15.75" customHeight="1" x14ac:dyDescent="0.35">
      <c r="A249" s="32">
        <v>999</v>
      </c>
      <c r="B249" s="32" t="s">
        <v>9</v>
      </c>
      <c r="C249" s="90">
        <v>999</v>
      </c>
      <c r="D249" s="81">
        <v>3.9594360749025448E-2</v>
      </c>
      <c r="E249" s="78">
        <f t="shared" si="17"/>
        <v>4.4205436785639443E-2</v>
      </c>
      <c r="F249" s="78">
        <f t="shared" si="18"/>
        <v>4.4205439999999999E-2</v>
      </c>
      <c r="G249" s="97"/>
      <c r="H249" s="40"/>
      <c r="I249" s="40"/>
      <c r="J249" s="65">
        <f t="shared" si="15"/>
        <v>3.9594360749025448E-2</v>
      </c>
      <c r="K249" s="66">
        <f t="shared" si="16"/>
        <v>4.6110792509745507E-3</v>
      </c>
      <c r="L249" s="45"/>
      <c r="M249" s="40"/>
      <c r="AB249" s="58"/>
      <c r="AH249" s="46"/>
    </row>
    <row r="250" spans="1:34" ht="15.75" customHeight="1" x14ac:dyDescent="0.35">
      <c r="A250" s="32">
        <v>1000</v>
      </c>
      <c r="B250" s="32" t="s">
        <v>8</v>
      </c>
      <c r="C250" s="90">
        <v>1000</v>
      </c>
      <c r="D250" s="81">
        <v>3.9594360749025448E-2</v>
      </c>
      <c r="E250" s="78">
        <f t="shared" si="17"/>
        <v>4.4205436785639443E-2</v>
      </c>
      <c r="F250" s="78">
        <f t="shared" si="18"/>
        <v>4.4205439999999999E-2</v>
      </c>
      <c r="G250" s="97"/>
      <c r="H250" s="40"/>
      <c r="I250" s="40"/>
      <c r="J250" s="65">
        <f t="shared" si="15"/>
        <v>3.9594360749025448E-2</v>
      </c>
      <c r="K250" s="66">
        <f t="shared" si="16"/>
        <v>4.6110792509745507E-3</v>
      </c>
      <c r="L250" s="45"/>
      <c r="M250" s="40"/>
      <c r="AB250" s="58"/>
      <c r="AH250" s="46"/>
    </row>
    <row r="251" spans="1:34" ht="15.75" customHeight="1" x14ac:dyDescent="0.35">
      <c r="A251" s="32">
        <v>1002</v>
      </c>
      <c r="B251" s="32" t="s">
        <v>7</v>
      </c>
      <c r="C251" s="90">
        <v>1002</v>
      </c>
      <c r="D251" s="81">
        <v>9.7459645940841406E-3</v>
      </c>
      <c r="E251" s="78">
        <f t="shared" si="17"/>
        <v>4.4205436785639443E-2</v>
      </c>
      <c r="F251" s="78">
        <f t="shared" si="18"/>
        <v>4.4205439999999999E-2</v>
      </c>
      <c r="G251" s="44" t="s">
        <v>249</v>
      </c>
      <c r="H251" s="40"/>
      <c r="I251" s="40"/>
      <c r="J251" s="65">
        <f t="shared" si="15"/>
        <v>9.7459645940841406E-3</v>
      </c>
      <c r="K251" s="66">
        <f t="shared" si="16"/>
        <v>3.445947540591586E-2</v>
      </c>
      <c r="L251" s="45"/>
      <c r="AB251" s="58"/>
      <c r="AH251" s="46"/>
    </row>
    <row r="252" spans="1:34" ht="15.75" customHeight="1" x14ac:dyDescent="0.35">
      <c r="A252" s="32">
        <v>1009</v>
      </c>
      <c r="B252" s="32" t="s">
        <v>240</v>
      </c>
      <c r="C252" s="90">
        <v>1009</v>
      </c>
      <c r="D252" s="81">
        <v>2.1379468307805714E-2</v>
      </c>
      <c r="E252" s="78">
        <f t="shared" si="17"/>
        <v>5.0830254116855385E-2</v>
      </c>
      <c r="F252" s="78">
        <f t="shared" si="18"/>
        <v>5.083025E-2</v>
      </c>
      <c r="G252" s="44" t="s">
        <v>249</v>
      </c>
      <c r="H252" s="40"/>
      <c r="I252" s="40"/>
      <c r="J252" s="65">
        <f t="shared" si="15"/>
        <v>2.1379468307805714E-2</v>
      </c>
      <c r="K252" s="66">
        <f t="shared" si="16"/>
        <v>2.9450781692194287E-2</v>
      </c>
      <c r="L252" s="45"/>
      <c r="AB252" s="58"/>
      <c r="AH252" s="46"/>
    </row>
    <row r="253" spans="1:34" ht="15.75" customHeight="1" x14ac:dyDescent="0.35">
      <c r="A253" s="32">
        <v>1010</v>
      </c>
      <c r="B253" s="32" t="s">
        <v>6</v>
      </c>
      <c r="C253" s="90">
        <v>1010</v>
      </c>
      <c r="D253" s="81">
        <v>2.6657164177510718E-2</v>
      </c>
      <c r="E253" s="78">
        <f t="shared" si="17"/>
        <v>5.0830254116855385E-2</v>
      </c>
      <c r="F253" s="78">
        <f t="shared" si="18"/>
        <v>5.083025E-2</v>
      </c>
      <c r="G253" s="44" t="s">
        <v>249</v>
      </c>
      <c r="H253" s="40"/>
      <c r="I253" s="40"/>
      <c r="J253" s="65">
        <f t="shared" si="15"/>
        <v>2.6657164177510718E-2</v>
      </c>
      <c r="K253" s="66">
        <f t="shared" si="16"/>
        <v>2.4173085822489282E-2</v>
      </c>
      <c r="L253" s="45"/>
      <c r="AB253" s="58"/>
      <c r="AH253" s="46"/>
    </row>
    <row r="254" spans="1:34" ht="15.75" customHeight="1" x14ac:dyDescent="0.35">
      <c r="A254" s="32">
        <v>1011</v>
      </c>
      <c r="B254" s="32" t="s">
        <v>5</v>
      </c>
      <c r="C254" s="90">
        <v>1011</v>
      </c>
      <c r="D254" s="81">
        <v>2.6657164177510718E-2</v>
      </c>
      <c r="E254" s="78">
        <f t="shared" si="17"/>
        <v>5.0830254116855385E-2</v>
      </c>
      <c r="F254" s="78">
        <f t="shared" si="18"/>
        <v>5.083025E-2</v>
      </c>
      <c r="G254" s="44" t="s">
        <v>249</v>
      </c>
      <c r="H254" s="40"/>
      <c r="I254" s="40"/>
      <c r="J254" s="65">
        <f t="shared" si="15"/>
        <v>2.6657164177510718E-2</v>
      </c>
      <c r="K254" s="66">
        <f t="shared" si="16"/>
        <v>2.4173085822489282E-2</v>
      </c>
      <c r="L254" s="45"/>
      <c r="AB254" s="58"/>
      <c r="AH254" s="46"/>
    </row>
    <row r="255" spans="1:34" ht="15.75" customHeight="1" x14ac:dyDescent="0.35">
      <c r="A255" s="32">
        <v>1012</v>
      </c>
      <c r="B255" s="32" t="s">
        <v>4</v>
      </c>
      <c r="C255" s="90">
        <v>1012</v>
      </c>
      <c r="D255" s="81">
        <v>9.7459645940841406E-3</v>
      </c>
      <c r="E255" s="78">
        <f t="shared" si="17"/>
        <v>4.4205436785639443E-2</v>
      </c>
      <c r="F255" s="79">
        <f t="shared" si="18"/>
        <v>4.4205439999999999E-2</v>
      </c>
      <c r="G255" s="44" t="s">
        <v>249</v>
      </c>
      <c r="H255" s="40"/>
      <c r="I255" s="40"/>
      <c r="J255" s="65">
        <f t="shared" si="15"/>
        <v>9.7459645940841406E-3</v>
      </c>
      <c r="K255" s="66">
        <f t="shared" si="16"/>
        <v>3.445947540591586E-2</v>
      </c>
      <c r="L255" s="45"/>
      <c r="AB255" s="58"/>
      <c r="AH255" s="46"/>
    </row>
    <row r="256" spans="1:34" ht="15.75" customHeight="1" x14ac:dyDescent="0.35">
      <c r="A256" s="32">
        <v>1013</v>
      </c>
      <c r="B256" s="32" t="s">
        <v>241</v>
      </c>
      <c r="C256" s="90">
        <v>1013</v>
      </c>
      <c r="D256" s="81">
        <v>9.7459645940841406E-3</v>
      </c>
      <c r="E256" s="78">
        <f t="shared" si="17"/>
        <v>4.4205436785639443E-2</v>
      </c>
      <c r="F256" s="78">
        <f t="shared" si="18"/>
        <v>4.4205439999999999E-2</v>
      </c>
      <c r="G256" s="44" t="s">
        <v>249</v>
      </c>
      <c r="H256" s="40"/>
      <c r="I256" s="40"/>
      <c r="J256" s="65">
        <f t="shared" si="15"/>
        <v>9.7459645940841406E-3</v>
      </c>
      <c r="K256" s="66">
        <f t="shared" si="16"/>
        <v>3.445947540591586E-2</v>
      </c>
      <c r="L256" s="45"/>
      <c r="AB256" s="58"/>
      <c r="AH256" s="46"/>
    </row>
    <row r="257" spans="1:34" ht="15.75" customHeight="1" x14ac:dyDescent="0.35">
      <c r="A257" s="32">
        <v>984</v>
      </c>
      <c r="B257" s="32" t="s">
        <v>318</v>
      </c>
      <c r="C257" s="90">
        <v>984</v>
      </c>
      <c r="D257" s="81">
        <v>1.4120898472455241E-2</v>
      </c>
      <c r="E257" s="78">
        <f t="shared" si="17"/>
        <v>4.4205436785639443E-2</v>
      </c>
      <c r="F257" s="78">
        <f t="shared" si="18"/>
        <v>4.4205439999999999E-2</v>
      </c>
      <c r="G257" s="44" t="s">
        <v>249</v>
      </c>
      <c r="H257" s="40"/>
      <c r="I257" s="40"/>
      <c r="J257" s="65">
        <f t="shared" ref="J257:J320" si="19">+D257</f>
        <v>1.4120898472455241E-2</v>
      </c>
      <c r="K257" s="66">
        <f t="shared" ref="K257:K320" si="20">F257-J257</f>
        <v>3.0084541527544757E-2</v>
      </c>
      <c r="L257" s="45"/>
      <c r="AB257" s="58"/>
      <c r="AH257" s="46"/>
    </row>
    <row r="258" spans="1:34" ht="15.75" customHeight="1" x14ac:dyDescent="0.35">
      <c r="A258" s="32">
        <v>595</v>
      </c>
      <c r="B258" s="32" t="s">
        <v>339</v>
      </c>
      <c r="C258" s="90">
        <v>595</v>
      </c>
      <c r="D258" s="81">
        <v>1.7297529605488724E-2</v>
      </c>
      <c r="E258" s="78">
        <f t="shared" si="17"/>
        <v>4.4205436785639443E-2</v>
      </c>
      <c r="F258" s="78">
        <f t="shared" si="18"/>
        <v>4.4205439999999999E-2</v>
      </c>
      <c r="G258" s="44" t="s">
        <v>249</v>
      </c>
      <c r="H258" s="40"/>
      <c r="I258" s="40"/>
      <c r="J258" s="65">
        <f t="shared" si="19"/>
        <v>1.7297529605488724E-2</v>
      </c>
      <c r="K258" s="66">
        <f t="shared" si="20"/>
        <v>2.6907910394511275E-2</v>
      </c>
      <c r="L258" s="45"/>
      <c r="AB258" s="58"/>
      <c r="AH258" s="46"/>
    </row>
    <row r="259" spans="1:34" ht="15.75" customHeight="1" x14ac:dyDescent="0.35">
      <c r="A259" s="32">
        <v>1045</v>
      </c>
      <c r="B259" s="32" t="s">
        <v>3</v>
      </c>
      <c r="C259" s="90">
        <v>1045</v>
      </c>
      <c r="D259" s="81">
        <v>1.0827106596835452E-2</v>
      </c>
      <c r="E259" s="78">
        <f t="shared" ref="E259:E322" si="21">IF(AND(G259="X",D259&lt;$N$17),VLOOKUP(D259,$N$7:$Q$51,4,1),IF(D259&lt;$N$17,VLOOKUP(D259,$N$7:$P$51,3,1),IF(G259="X",VLOOKUP(D259,$N$7:$R$51,4,1),VLOOKUP(D259,$N$7:$R$51,3,1))))</f>
        <v>4.4205436785639443E-2</v>
      </c>
      <c r="F259" s="78">
        <f t="shared" ref="F259:F322" si="22">ROUND(E259,8)</f>
        <v>4.4205439999999999E-2</v>
      </c>
      <c r="G259" s="44" t="s">
        <v>249</v>
      </c>
      <c r="H259" s="40"/>
      <c r="I259" s="40"/>
      <c r="J259" s="65">
        <f t="shared" si="19"/>
        <v>1.0827106596835452E-2</v>
      </c>
      <c r="K259" s="66">
        <f t="shared" si="20"/>
        <v>3.3378333403164547E-2</v>
      </c>
      <c r="L259" s="45"/>
      <c r="AB259" s="58"/>
      <c r="AH259" s="46"/>
    </row>
    <row r="260" spans="1:34" ht="15.75" customHeight="1" x14ac:dyDescent="0.35">
      <c r="A260" s="32">
        <v>396</v>
      </c>
      <c r="B260" s="32" t="s">
        <v>317</v>
      </c>
      <c r="C260" s="90">
        <v>396</v>
      </c>
      <c r="D260" s="81">
        <v>6.5352735671943994E-3</v>
      </c>
      <c r="E260" s="78">
        <f t="shared" si="21"/>
        <v>4.4205436785639443E-2</v>
      </c>
      <c r="F260" s="78">
        <f t="shared" si="22"/>
        <v>4.4205439999999999E-2</v>
      </c>
      <c r="G260" s="44" t="s">
        <v>249</v>
      </c>
      <c r="H260" s="40"/>
      <c r="I260" s="40"/>
      <c r="J260" s="65">
        <f t="shared" si="19"/>
        <v>6.5352735671943994E-3</v>
      </c>
      <c r="K260" s="66">
        <f t="shared" si="20"/>
        <v>3.7670166432805602E-2</v>
      </c>
      <c r="L260" s="45"/>
      <c r="AB260" s="58"/>
      <c r="AH260" s="46"/>
    </row>
    <row r="261" spans="1:34" ht="15.75" customHeight="1" x14ac:dyDescent="0.35">
      <c r="A261" s="32">
        <v>1046</v>
      </c>
      <c r="B261" s="32" t="s">
        <v>261</v>
      </c>
      <c r="C261" s="90">
        <v>1046</v>
      </c>
      <c r="D261" s="81">
        <v>0.16856419454255553</v>
      </c>
      <c r="E261" s="78">
        <f t="shared" si="21"/>
        <v>0.17993184342224156</v>
      </c>
      <c r="F261" s="78">
        <f t="shared" si="22"/>
        <v>0.17993184000000001</v>
      </c>
      <c r="G261" s="44"/>
      <c r="H261" s="40"/>
      <c r="I261" s="40"/>
      <c r="J261" s="65">
        <f t="shared" si="19"/>
        <v>0.16856419454255553</v>
      </c>
      <c r="K261" s="66">
        <f t="shared" si="20"/>
        <v>1.1367645457444481E-2</v>
      </c>
      <c r="L261" s="45"/>
      <c r="AB261" s="58"/>
      <c r="AH261" s="46"/>
    </row>
    <row r="262" spans="1:34" ht="15.75" customHeight="1" x14ac:dyDescent="0.35">
      <c r="A262" s="32">
        <v>40</v>
      </c>
      <c r="B262" s="32" t="s">
        <v>242</v>
      </c>
      <c r="C262" s="90">
        <v>40</v>
      </c>
      <c r="D262" s="81">
        <v>0.12354942576807711</v>
      </c>
      <c r="E262" s="78">
        <f t="shared" si="21"/>
        <v>0.13491707464776315</v>
      </c>
      <c r="F262" s="78">
        <f t="shared" si="22"/>
        <v>0.13491707</v>
      </c>
      <c r="G262" s="97"/>
      <c r="H262" s="40"/>
      <c r="I262" s="40"/>
      <c r="J262" s="65">
        <f t="shared" si="19"/>
        <v>0.12354942576807711</v>
      </c>
      <c r="K262" s="66">
        <f t="shared" si="20"/>
        <v>1.1367644231922894E-2</v>
      </c>
      <c r="L262" s="45"/>
      <c r="AB262" s="58"/>
      <c r="AH262" s="46"/>
    </row>
    <row r="263" spans="1:34" ht="15.75" customHeight="1" x14ac:dyDescent="0.35">
      <c r="A263" s="32">
        <v>1049</v>
      </c>
      <c r="B263" s="32" t="s">
        <v>243</v>
      </c>
      <c r="C263" s="90">
        <v>1049</v>
      </c>
      <c r="D263" s="81">
        <v>3.2499528281563148E-2</v>
      </c>
      <c r="E263" s="78">
        <f t="shared" si="21"/>
        <v>5.0830254116855385E-2</v>
      </c>
      <c r="F263" s="78">
        <f t="shared" si="22"/>
        <v>5.083025E-2</v>
      </c>
      <c r="G263" s="44" t="s">
        <v>249</v>
      </c>
      <c r="H263" s="40"/>
      <c r="I263" s="40"/>
      <c r="J263" s="65">
        <f t="shared" si="19"/>
        <v>3.2499528281563148E-2</v>
      </c>
      <c r="K263" s="66">
        <f t="shared" si="20"/>
        <v>1.8330721718436853E-2</v>
      </c>
      <c r="L263" s="45"/>
      <c r="AB263" s="58"/>
      <c r="AH263" s="46"/>
    </row>
    <row r="264" spans="1:34" ht="15.75" customHeight="1" x14ac:dyDescent="0.35">
      <c r="A264" s="32">
        <v>1053</v>
      </c>
      <c r="B264" s="32" t="s">
        <v>1</v>
      </c>
      <c r="C264" s="90">
        <v>1053</v>
      </c>
      <c r="D264" s="81">
        <v>0.10370704572552743</v>
      </c>
      <c r="E264" s="78">
        <f t="shared" si="21"/>
        <v>0.10969789777633281</v>
      </c>
      <c r="F264" s="78">
        <f t="shared" si="22"/>
        <v>0.1096979</v>
      </c>
      <c r="G264" s="97"/>
      <c r="H264" s="40"/>
      <c r="I264" s="40"/>
      <c r="J264" s="65">
        <f t="shared" si="19"/>
        <v>0.10370704572552743</v>
      </c>
      <c r="K264" s="66">
        <f t="shared" si="20"/>
        <v>5.9908542744725735E-3</v>
      </c>
      <c r="L264" s="45"/>
      <c r="AB264" s="58"/>
      <c r="AH264" s="46"/>
    </row>
    <row r="265" spans="1:34" ht="15.75" customHeight="1" x14ac:dyDescent="0.35">
      <c r="A265" s="32">
        <v>1062</v>
      </c>
      <c r="B265" s="32" t="s">
        <v>0</v>
      </c>
      <c r="C265" s="90">
        <v>1062</v>
      </c>
      <c r="D265" s="81">
        <v>3.9594360749025448E-2</v>
      </c>
      <c r="E265" s="78">
        <f t="shared" si="21"/>
        <v>4.4205436785639443E-2</v>
      </c>
      <c r="F265" s="78">
        <f t="shared" si="22"/>
        <v>4.4205439999999999E-2</v>
      </c>
      <c r="G265" s="97"/>
      <c r="H265" s="40"/>
      <c r="I265" s="40"/>
      <c r="J265" s="65">
        <f t="shared" si="19"/>
        <v>3.9594360749025448E-2</v>
      </c>
      <c r="K265" s="66">
        <f t="shared" si="20"/>
        <v>4.6110792509745507E-3</v>
      </c>
      <c r="L265" s="45"/>
      <c r="AB265" s="58"/>
      <c r="AH265" s="46"/>
    </row>
    <row r="266" spans="1:34" ht="15.75" customHeight="1" x14ac:dyDescent="0.35">
      <c r="A266" s="32">
        <v>1071</v>
      </c>
      <c r="B266" s="32" t="s">
        <v>263</v>
      </c>
      <c r="C266" s="90">
        <v>1071</v>
      </c>
      <c r="D266" s="81">
        <v>4.7593400553461286E-3</v>
      </c>
      <c r="E266" s="78">
        <f t="shared" si="21"/>
        <v>2.1240585850902806E-2</v>
      </c>
      <c r="F266" s="78">
        <f t="shared" si="22"/>
        <v>2.124059E-2</v>
      </c>
      <c r="G266" s="44"/>
      <c r="H266" s="40"/>
      <c r="I266" s="40"/>
      <c r="J266" s="65">
        <f t="shared" si="19"/>
        <v>4.7593400553461286E-3</v>
      </c>
      <c r="K266" s="66">
        <f t="shared" si="20"/>
        <v>1.6481249944653872E-2</v>
      </c>
      <c r="L266" s="45"/>
      <c r="AB266" s="58"/>
      <c r="AH266" s="46"/>
    </row>
    <row r="267" spans="1:34" ht="15.75" customHeight="1" x14ac:dyDescent="0.35">
      <c r="A267" s="32">
        <v>582</v>
      </c>
      <c r="B267" s="32" t="s">
        <v>340</v>
      </c>
      <c r="C267" s="90">
        <v>582</v>
      </c>
      <c r="D267" s="81">
        <v>2.4319376702104007E-2</v>
      </c>
      <c r="E267" s="78">
        <f t="shared" si="21"/>
        <v>5.0830254116855385E-2</v>
      </c>
      <c r="F267" s="78">
        <f t="shared" si="22"/>
        <v>5.083025E-2</v>
      </c>
      <c r="G267" s="44" t="s">
        <v>249</v>
      </c>
      <c r="H267" s="40"/>
      <c r="I267" s="40"/>
      <c r="J267" s="65">
        <f t="shared" si="19"/>
        <v>2.4319376702104007E-2</v>
      </c>
      <c r="K267" s="66">
        <f t="shared" si="20"/>
        <v>2.6510873297895993E-2</v>
      </c>
      <c r="L267" s="45"/>
      <c r="AB267" s="58"/>
      <c r="AH267" s="46"/>
    </row>
    <row r="268" spans="1:34" ht="15.75" customHeight="1" x14ac:dyDescent="0.35">
      <c r="A268" s="32">
        <v>1195</v>
      </c>
      <c r="B268" s="32" t="s">
        <v>341</v>
      </c>
      <c r="C268" s="90">
        <v>1195</v>
      </c>
      <c r="D268" s="81">
        <v>1.4088282369261533E-2</v>
      </c>
      <c r="E268" s="78">
        <f t="shared" si="21"/>
        <v>4.4205436785639443E-2</v>
      </c>
      <c r="F268" s="78">
        <f t="shared" si="22"/>
        <v>4.4205439999999999E-2</v>
      </c>
      <c r="G268" s="44" t="s">
        <v>249</v>
      </c>
      <c r="H268" s="40"/>
      <c r="I268" s="40"/>
      <c r="J268" s="65">
        <f t="shared" si="19"/>
        <v>1.4088282369261533E-2</v>
      </c>
      <c r="K268" s="66">
        <f t="shared" si="20"/>
        <v>3.0117157630738467E-2</v>
      </c>
      <c r="L268" s="45"/>
      <c r="AB268" s="58"/>
      <c r="AH268" s="46"/>
    </row>
    <row r="269" spans="1:34" ht="15.75" customHeight="1" x14ac:dyDescent="0.35">
      <c r="A269" s="32">
        <v>741</v>
      </c>
      <c r="B269" s="32" t="s">
        <v>342</v>
      </c>
      <c r="C269" s="90">
        <v>741</v>
      </c>
      <c r="D269" s="81">
        <v>8.2323282235759986E-3</v>
      </c>
      <c r="E269" s="78">
        <f t="shared" si="21"/>
        <v>4.4205436785639443E-2</v>
      </c>
      <c r="F269" s="78">
        <f t="shared" si="22"/>
        <v>4.4205439999999999E-2</v>
      </c>
      <c r="G269" s="44" t="s">
        <v>249</v>
      </c>
      <c r="H269" s="40"/>
      <c r="I269" s="40"/>
      <c r="J269" s="65">
        <f t="shared" si="19"/>
        <v>8.2323282235759986E-3</v>
      </c>
      <c r="K269" s="66">
        <f t="shared" si="20"/>
        <v>3.5973111776423997E-2</v>
      </c>
      <c r="L269" s="45"/>
      <c r="AB269" s="58"/>
      <c r="AH269" s="46"/>
    </row>
    <row r="270" spans="1:34" ht="15.75" customHeight="1" x14ac:dyDescent="0.35">
      <c r="A270" s="32">
        <v>896</v>
      </c>
      <c r="B270" s="32" t="s">
        <v>343</v>
      </c>
      <c r="C270" s="90">
        <v>896</v>
      </c>
      <c r="D270" s="81">
        <v>2.0365356811521636E-2</v>
      </c>
      <c r="E270" s="78">
        <f t="shared" si="21"/>
        <v>4.4205436785639443E-2</v>
      </c>
      <c r="F270" s="78">
        <f t="shared" si="22"/>
        <v>4.4205439999999999E-2</v>
      </c>
      <c r="G270" s="44" t="s">
        <v>249</v>
      </c>
      <c r="H270" s="40"/>
      <c r="I270" s="40"/>
      <c r="J270" s="65">
        <f t="shared" si="19"/>
        <v>2.0365356811521636E-2</v>
      </c>
      <c r="K270" s="66">
        <f t="shared" si="20"/>
        <v>2.3840083188478363E-2</v>
      </c>
      <c r="L270" s="45"/>
      <c r="AB270" s="58"/>
      <c r="AH270" s="46"/>
    </row>
    <row r="271" spans="1:34" ht="15.75" customHeight="1" x14ac:dyDescent="0.35">
      <c r="A271" s="32">
        <v>879</v>
      </c>
      <c r="B271" s="32" t="s">
        <v>344</v>
      </c>
      <c r="C271" s="90">
        <v>879</v>
      </c>
      <c r="D271" s="81">
        <v>1.5237416598337964E-2</v>
      </c>
      <c r="E271" s="78">
        <f t="shared" si="21"/>
        <v>4.4205436785639443E-2</v>
      </c>
      <c r="F271" s="78">
        <f t="shared" si="22"/>
        <v>4.4205439999999999E-2</v>
      </c>
      <c r="G271" s="44" t="s">
        <v>249</v>
      </c>
      <c r="H271" s="40"/>
      <c r="I271" s="40"/>
      <c r="J271" s="65">
        <f t="shared" si="19"/>
        <v>1.5237416598337964E-2</v>
      </c>
      <c r="K271" s="66">
        <f t="shared" si="20"/>
        <v>2.8968023401662032E-2</v>
      </c>
      <c r="L271" s="45"/>
      <c r="AB271" s="58"/>
      <c r="AH271" s="46"/>
    </row>
    <row r="272" spans="1:34" ht="15.75" customHeight="1" x14ac:dyDescent="0.35">
      <c r="A272" s="32">
        <v>939</v>
      </c>
      <c r="B272" s="32" t="s">
        <v>345</v>
      </c>
      <c r="C272" s="90">
        <v>939</v>
      </c>
      <c r="D272" s="81">
        <v>3.8730665580140392E-2</v>
      </c>
      <c r="E272" s="78">
        <f t="shared" si="21"/>
        <v>5.0830254116855385E-2</v>
      </c>
      <c r="F272" s="78">
        <f t="shared" si="22"/>
        <v>5.083025E-2</v>
      </c>
      <c r="G272" s="44" t="s">
        <v>249</v>
      </c>
      <c r="H272" s="40"/>
      <c r="I272" s="40"/>
      <c r="J272" s="65">
        <f t="shared" si="19"/>
        <v>3.8730665580140392E-2</v>
      </c>
      <c r="K272" s="66">
        <f t="shared" si="20"/>
        <v>1.2099584419859609E-2</v>
      </c>
      <c r="L272" s="45"/>
      <c r="AB272" s="58"/>
      <c r="AH272" s="46"/>
    </row>
    <row r="273" spans="1:34" ht="15.75" customHeight="1" x14ac:dyDescent="0.35">
      <c r="A273" s="32">
        <v>946</v>
      </c>
      <c r="B273" s="32" t="s">
        <v>346</v>
      </c>
      <c r="C273" s="90">
        <v>946</v>
      </c>
      <c r="D273" s="81">
        <v>1.565098794130608E-2</v>
      </c>
      <c r="E273" s="78">
        <f t="shared" si="21"/>
        <v>4.4205436785639443E-2</v>
      </c>
      <c r="F273" s="78">
        <f t="shared" si="22"/>
        <v>4.4205439999999999E-2</v>
      </c>
      <c r="G273" s="44" t="s">
        <v>249</v>
      </c>
      <c r="H273" s="40"/>
      <c r="I273" s="40"/>
      <c r="J273" s="65">
        <f t="shared" si="19"/>
        <v>1.565098794130608E-2</v>
      </c>
      <c r="K273" s="66">
        <f t="shared" si="20"/>
        <v>2.8554452058693919E-2</v>
      </c>
      <c r="L273" s="45"/>
      <c r="AB273" s="58"/>
      <c r="AH273" s="46"/>
    </row>
    <row r="274" spans="1:34" ht="15.75" customHeight="1" x14ac:dyDescent="0.35">
      <c r="A274" s="32">
        <v>957</v>
      </c>
      <c r="B274" s="32" t="s">
        <v>347</v>
      </c>
      <c r="C274" s="90">
        <v>957</v>
      </c>
      <c r="D274" s="81">
        <v>1.2025212540235454E-2</v>
      </c>
      <c r="E274" s="78">
        <f t="shared" si="21"/>
        <v>4.4205436785639443E-2</v>
      </c>
      <c r="F274" s="78">
        <f t="shared" si="22"/>
        <v>4.4205439999999999E-2</v>
      </c>
      <c r="G274" s="44" t="s">
        <v>249</v>
      </c>
      <c r="H274" s="40"/>
      <c r="I274" s="40"/>
      <c r="J274" s="65">
        <f t="shared" si="19"/>
        <v>1.2025212540235454E-2</v>
      </c>
      <c r="K274" s="66">
        <f t="shared" si="20"/>
        <v>3.2180227459764545E-2</v>
      </c>
      <c r="L274" s="45"/>
      <c r="AB274" s="58"/>
      <c r="AH274" s="46"/>
    </row>
    <row r="275" spans="1:34" ht="15.75" customHeight="1" x14ac:dyDescent="0.35">
      <c r="A275" s="32">
        <v>1031</v>
      </c>
      <c r="B275" s="32" t="s">
        <v>348</v>
      </c>
      <c r="C275" s="90">
        <v>1031</v>
      </c>
      <c r="D275" s="81">
        <v>9.1591761188930219E-3</v>
      </c>
      <c r="E275" s="78">
        <f t="shared" si="21"/>
        <v>4.4205436785639443E-2</v>
      </c>
      <c r="F275" s="78">
        <f t="shared" si="22"/>
        <v>4.4205439999999999E-2</v>
      </c>
      <c r="G275" s="44" t="s">
        <v>249</v>
      </c>
      <c r="H275" s="40"/>
      <c r="I275" s="40"/>
      <c r="J275" s="65">
        <f t="shared" si="19"/>
        <v>9.1591761188930219E-3</v>
      </c>
      <c r="K275" s="66">
        <f t="shared" si="20"/>
        <v>3.5046263881106973E-2</v>
      </c>
      <c r="L275" s="45"/>
      <c r="AB275" s="58"/>
      <c r="AH275" s="46"/>
    </row>
    <row r="276" spans="1:34" ht="15.75" customHeight="1" x14ac:dyDescent="0.35">
      <c r="A276" s="32">
        <v>1032</v>
      </c>
      <c r="B276" s="32" t="s">
        <v>349</v>
      </c>
      <c r="C276" s="90">
        <v>1032</v>
      </c>
      <c r="D276" s="81">
        <v>5.1752706314934886E-2</v>
      </c>
      <c r="E276" s="78">
        <f t="shared" si="21"/>
        <v>5.5463502896748097E-2</v>
      </c>
      <c r="F276" s="78">
        <f t="shared" si="22"/>
        <v>5.5463499999999999E-2</v>
      </c>
      <c r="G276" s="44"/>
      <c r="H276" s="40"/>
      <c r="I276" s="40"/>
      <c r="J276" s="65">
        <f t="shared" si="19"/>
        <v>5.1752706314934886E-2</v>
      </c>
      <c r="K276" s="66">
        <f t="shared" si="20"/>
        <v>3.7107936850651127E-3</v>
      </c>
      <c r="L276" s="45"/>
      <c r="AB276" s="58"/>
      <c r="AH276" s="46"/>
    </row>
    <row r="277" spans="1:34" ht="15.75" customHeight="1" x14ac:dyDescent="0.35">
      <c r="A277" s="32">
        <v>1033</v>
      </c>
      <c r="B277" s="32" t="s">
        <v>350</v>
      </c>
      <c r="C277" s="90">
        <v>1033</v>
      </c>
      <c r="D277" s="81">
        <v>0.22293364735880153</v>
      </c>
      <c r="E277" s="78">
        <f t="shared" si="21"/>
        <v>0.23430129623848756</v>
      </c>
      <c r="F277" s="78">
        <f t="shared" si="22"/>
        <v>0.23430129999999999</v>
      </c>
      <c r="G277" s="44"/>
      <c r="H277" s="40"/>
      <c r="I277" s="40"/>
      <c r="J277" s="65">
        <f t="shared" si="19"/>
        <v>0.22293364735880153</v>
      </c>
      <c r="K277" s="66">
        <f t="shared" si="20"/>
        <v>1.1367652641198461E-2</v>
      </c>
      <c r="L277" s="45"/>
      <c r="AB277" s="58"/>
      <c r="AH277" s="46"/>
    </row>
    <row r="278" spans="1:34" ht="15.75" customHeight="1" x14ac:dyDescent="0.35">
      <c r="A278" s="32">
        <v>1035</v>
      </c>
      <c r="B278" s="32" t="s">
        <v>351</v>
      </c>
      <c r="C278" s="90">
        <v>1035</v>
      </c>
      <c r="D278" s="81">
        <v>0.24584242429417241</v>
      </c>
      <c r="E278" s="78">
        <f t="shared" si="21"/>
        <v>0.25721007317385847</v>
      </c>
      <c r="F278" s="78">
        <f t="shared" si="22"/>
        <v>0.25721007000000001</v>
      </c>
      <c r="G278" s="44"/>
      <c r="H278" s="40"/>
      <c r="I278" s="40"/>
      <c r="J278" s="65">
        <f t="shared" si="19"/>
        <v>0.24584242429417241</v>
      </c>
      <c r="K278" s="66">
        <f t="shared" si="20"/>
        <v>1.13676457058276E-2</v>
      </c>
      <c r="L278" s="45"/>
      <c r="AB278" s="58"/>
      <c r="AH278" s="46"/>
    </row>
    <row r="279" spans="1:34" ht="15.75" customHeight="1" x14ac:dyDescent="0.35">
      <c r="A279" s="32">
        <v>1037</v>
      </c>
      <c r="B279" s="32" t="s">
        <v>352</v>
      </c>
      <c r="C279" s="90">
        <v>1037</v>
      </c>
      <c r="D279" s="81">
        <v>0.29480807042775292</v>
      </c>
      <c r="E279" s="78">
        <f t="shared" si="21"/>
        <v>0.30617571930743898</v>
      </c>
      <c r="F279" s="78">
        <f t="shared" si="22"/>
        <v>0.30617571999999998</v>
      </c>
      <c r="G279" s="44"/>
      <c r="H279" s="40"/>
      <c r="I279" s="40"/>
      <c r="J279" s="65">
        <f t="shared" si="19"/>
        <v>0.29480807042775292</v>
      </c>
      <c r="K279" s="66">
        <f t="shared" si="20"/>
        <v>1.1367649572247063E-2</v>
      </c>
      <c r="L279" s="45"/>
      <c r="AB279" s="58"/>
      <c r="AH279" s="46"/>
    </row>
    <row r="280" spans="1:34" ht="15.75" customHeight="1" x14ac:dyDescent="0.35">
      <c r="A280" s="32">
        <v>1038</v>
      </c>
      <c r="B280" s="32" t="s">
        <v>353</v>
      </c>
      <c r="C280" s="90">
        <v>1038</v>
      </c>
      <c r="D280" s="81">
        <v>7.0360715495858636E-2</v>
      </c>
      <c r="E280" s="78">
        <f t="shared" si="21"/>
        <v>7.9357193447482474E-2</v>
      </c>
      <c r="F280" s="78">
        <f t="shared" si="22"/>
        <v>7.9357189999999994E-2</v>
      </c>
      <c r="G280" s="44"/>
      <c r="H280" s="40"/>
      <c r="I280" s="40"/>
      <c r="J280" s="65">
        <f t="shared" si="19"/>
        <v>7.0360715495858636E-2</v>
      </c>
      <c r="K280" s="66">
        <f t="shared" si="20"/>
        <v>8.996474504141358E-3</v>
      </c>
      <c r="L280" s="45"/>
      <c r="AB280" s="58"/>
      <c r="AH280" s="46"/>
    </row>
    <row r="281" spans="1:34" ht="15.75" customHeight="1" x14ac:dyDescent="0.35">
      <c r="A281" s="32">
        <v>1039</v>
      </c>
      <c r="B281" s="32" t="s">
        <v>354</v>
      </c>
      <c r="C281" s="90">
        <v>1039</v>
      </c>
      <c r="D281" s="81">
        <v>0.10298521584891392</v>
      </c>
      <c r="E281" s="78">
        <f t="shared" si="21"/>
        <v>0.10969789777633281</v>
      </c>
      <c r="F281" s="78">
        <f t="shared" si="22"/>
        <v>0.1096979</v>
      </c>
      <c r="G281" s="44"/>
      <c r="H281" s="40"/>
      <c r="I281" s="40"/>
      <c r="J281" s="65">
        <f t="shared" si="19"/>
        <v>0.10298521584891392</v>
      </c>
      <c r="K281" s="66">
        <f t="shared" si="20"/>
        <v>6.7126841510860846E-3</v>
      </c>
      <c r="L281" s="45"/>
      <c r="AB281" s="58"/>
      <c r="AH281" s="46"/>
    </row>
    <row r="282" spans="1:34" ht="15.75" customHeight="1" x14ac:dyDescent="0.35">
      <c r="A282" s="32">
        <v>1040</v>
      </c>
      <c r="B282" s="32" t="s">
        <v>355</v>
      </c>
      <c r="C282" s="90">
        <v>1040</v>
      </c>
      <c r="D282" s="81">
        <v>1.0247658489014048E-2</v>
      </c>
      <c r="E282" s="78">
        <f t="shared" si="21"/>
        <v>4.4205436785639443E-2</v>
      </c>
      <c r="F282" s="78">
        <f t="shared" si="22"/>
        <v>4.4205439999999999E-2</v>
      </c>
      <c r="G282" s="44" t="s">
        <v>249</v>
      </c>
      <c r="H282" s="40"/>
      <c r="I282" s="40"/>
      <c r="J282" s="65">
        <f t="shared" si="19"/>
        <v>1.0247658489014048E-2</v>
      </c>
      <c r="K282" s="66">
        <f t="shared" si="20"/>
        <v>3.3957781510985954E-2</v>
      </c>
      <c r="L282" s="45"/>
      <c r="AB282" s="58"/>
      <c r="AH282" s="46"/>
    </row>
    <row r="283" spans="1:34" ht="15.75" customHeight="1" x14ac:dyDescent="0.35">
      <c r="A283" s="32">
        <v>1042</v>
      </c>
      <c r="B283" s="32" t="s">
        <v>356</v>
      </c>
      <c r="C283" s="90">
        <v>1042</v>
      </c>
      <c r="D283" s="81">
        <v>6.5352735671943994E-3</v>
      </c>
      <c r="E283" s="78">
        <f t="shared" si="21"/>
        <v>4.4205436785639443E-2</v>
      </c>
      <c r="F283" s="78">
        <f t="shared" si="22"/>
        <v>4.4205439999999999E-2</v>
      </c>
      <c r="G283" s="44" t="s">
        <v>249</v>
      </c>
      <c r="H283" s="40"/>
      <c r="I283" s="40"/>
      <c r="J283" s="65">
        <f t="shared" si="19"/>
        <v>6.5352735671943994E-3</v>
      </c>
      <c r="K283" s="66">
        <f t="shared" si="20"/>
        <v>3.7670166432805602E-2</v>
      </c>
      <c r="AB283" s="58"/>
      <c r="AH283" s="46"/>
    </row>
    <row r="284" spans="1:34" ht="15.75" customHeight="1" x14ac:dyDescent="0.35">
      <c r="A284" s="32">
        <v>1043</v>
      </c>
      <c r="B284" s="32" t="s">
        <v>357</v>
      </c>
      <c r="C284" s="90">
        <v>1043</v>
      </c>
      <c r="D284" s="81">
        <v>6.5352735671943994E-3</v>
      </c>
      <c r="E284" s="78">
        <f t="shared" si="21"/>
        <v>4.4205436785639443E-2</v>
      </c>
      <c r="F284" s="78">
        <f t="shared" si="22"/>
        <v>4.4205439999999999E-2</v>
      </c>
      <c r="G284" s="44" t="s">
        <v>249</v>
      </c>
      <c r="H284" s="40"/>
      <c r="I284" s="40"/>
      <c r="J284" s="65">
        <f t="shared" si="19"/>
        <v>6.5352735671943994E-3</v>
      </c>
      <c r="K284" s="66">
        <f t="shared" si="20"/>
        <v>3.7670166432805602E-2</v>
      </c>
      <c r="AB284" s="58"/>
      <c r="AH284" s="46"/>
    </row>
    <row r="285" spans="1:34" ht="15.75" customHeight="1" x14ac:dyDescent="0.35">
      <c r="A285" s="32">
        <v>877</v>
      </c>
      <c r="B285" s="32" t="s">
        <v>358</v>
      </c>
      <c r="C285" s="90">
        <v>877</v>
      </c>
      <c r="D285" s="81">
        <v>1.0827106596835452E-2</v>
      </c>
      <c r="E285" s="78">
        <f t="shared" si="21"/>
        <v>4.4205436785639443E-2</v>
      </c>
      <c r="F285" s="78">
        <f t="shared" si="22"/>
        <v>4.4205439999999999E-2</v>
      </c>
      <c r="G285" s="44" t="s">
        <v>249</v>
      </c>
      <c r="H285" s="40"/>
      <c r="I285" s="40"/>
      <c r="J285" s="65">
        <f t="shared" si="19"/>
        <v>1.0827106596835452E-2</v>
      </c>
      <c r="K285" s="66">
        <f t="shared" si="20"/>
        <v>3.3378333403164547E-2</v>
      </c>
      <c r="AB285" s="58"/>
      <c r="AH285" s="46"/>
    </row>
    <row r="286" spans="1:34" ht="15.75" customHeight="1" x14ac:dyDescent="0.35">
      <c r="A286" s="32">
        <v>1299</v>
      </c>
      <c r="B286" s="32" t="s">
        <v>359</v>
      </c>
      <c r="C286" s="90">
        <v>1299</v>
      </c>
      <c r="D286" s="82">
        <v>3.9594360749025448E-2</v>
      </c>
      <c r="E286" s="78">
        <f t="shared" si="21"/>
        <v>4.4205436785639443E-2</v>
      </c>
      <c r="F286" s="78">
        <f t="shared" si="22"/>
        <v>4.4205439999999999E-2</v>
      </c>
      <c r="G286" s="97"/>
      <c r="H286" s="40"/>
      <c r="I286" s="40"/>
      <c r="J286" s="65">
        <f t="shared" si="19"/>
        <v>3.9594360749025448E-2</v>
      </c>
      <c r="K286" s="66">
        <f t="shared" si="20"/>
        <v>4.6110792509745507E-3</v>
      </c>
      <c r="AB286" s="58"/>
      <c r="AH286" s="46"/>
    </row>
    <row r="287" spans="1:34" ht="15.75" customHeight="1" x14ac:dyDescent="0.35">
      <c r="A287" s="32">
        <v>1301</v>
      </c>
      <c r="B287" s="32" t="s">
        <v>360</v>
      </c>
      <c r="C287" s="90">
        <v>1301</v>
      </c>
      <c r="D287" s="82">
        <v>3.9594360749025448E-2</v>
      </c>
      <c r="E287" s="78">
        <f t="shared" si="21"/>
        <v>4.4205436785639443E-2</v>
      </c>
      <c r="F287" s="78">
        <f t="shared" si="22"/>
        <v>4.4205439999999999E-2</v>
      </c>
      <c r="G287" s="44"/>
      <c r="H287" s="40"/>
      <c r="I287" s="40"/>
      <c r="J287" s="65">
        <f t="shared" si="19"/>
        <v>3.9594360749025448E-2</v>
      </c>
      <c r="K287" s="66">
        <f t="shared" si="20"/>
        <v>4.6110792509745507E-3</v>
      </c>
      <c r="AB287" s="58"/>
      <c r="AH287" s="46"/>
    </row>
    <row r="288" spans="1:34" ht="15.75" customHeight="1" x14ac:dyDescent="0.35">
      <c r="A288" s="32">
        <v>1302</v>
      </c>
      <c r="B288" s="32" t="s">
        <v>361</v>
      </c>
      <c r="C288" s="90">
        <v>1302</v>
      </c>
      <c r="D288" s="82">
        <v>3.9594360749025448E-2</v>
      </c>
      <c r="E288" s="78">
        <f t="shared" si="21"/>
        <v>4.4205436785639443E-2</v>
      </c>
      <c r="F288" s="78">
        <f t="shared" si="22"/>
        <v>4.4205439999999999E-2</v>
      </c>
      <c r="G288" s="44"/>
      <c r="H288" s="40"/>
      <c r="I288" s="40"/>
      <c r="J288" s="65">
        <f t="shared" si="19"/>
        <v>3.9594360749025448E-2</v>
      </c>
      <c r="K288" s="66">
        <f t="shared" si="20"/>
        <v>4.6110792509745507E-3</v>
      </c>
      <c r="AB288" s="58"/>
      <c r="AH288" s="46"/>
    </row>
    <row r="289" spans="1:34" ht="15.75" customHeight="1" x14ac:dyDescent="0.35">
      <c r="A289" s="32">
        <v>350</v>
      </c>
      <c r="B289" s="32" t="s">
        <v>362</v>
      </c>
      <c r="C289" s="90">
        <v>350</v>
      </c>
      <c r="D289" s="82">
        <v>8.0241181725313662E-3</v>
      </c>
      <c r="E289" s="78">
        <f t="shared" si="21"/>
        <v>4.4205436785639443E-2</v>
      </c>
      <c r="F289" s="78">
        <f t="shared" si="22"/>
        <v>4.4205439999999999E-2</v>
      </c>
      <c r="G289" s="98" t="s">
        <v>249</v>
      </c>
      <c r="H289" s="40"/>
      <c r="I289" s="40"/>
      <c r="J289" s="65">
        <f t="shared" si="19"/>
        <v>8.0241181725313662E-3</v>
      </c>
      <c r="K289" s="66">
        <f>F289-J289</f>
        <v>3.6181321827468631E-2</v>
      </c>
      <c r="AB289" s="58"/>
      <c r="AH289" s="46"/>
    </row>
    <row r="290" spans="1:34" x14ac:dyDescent="0.35">
      <c r="A290" s="32">
        <v>501</v>
      </c>
      <c r="B290" s="32" t="s">
        <v>363</v>
      </c>
      <c r="C290" s="90">
        <v>501</v>
      </c>
      <c r="D290" s="82">
        <v>8.0241181725313662E-3</v>
      </c>
      <c r="E290" s="78">
        <f t="shared" si="21"/>
        <v>4.4205436785639443E-2</v>
      </c>
      <c r="F290" s="78">
        <f t="shared" si="22"/>
        <v>4.4205439999999999E-2</v>
      </c>
      <c r="G290" s="98" t="s">
        <v>249</v>
      </c>
      <c r="H290" s="40"/>
      <c r="I290" s="40"/>
      <c r="J290" s="65">
        <f t="shared" si="19"/>
        <v>8.0241181725313662E-3</v>
      </c>
      <c r="K290" s="66">
        <f t="shared" si="20"/>
        <v>3.6181321827468631E-2</v>
      </c>
      <c r="AB290" s="58"/>
      <c r="AH290" s="46"/>
    </row>
    <row r="291" spans="1:34" x14ac:dyDescent="0.35">
      <c r="A291" s="32">
        <v>203</v>
      </c>
      <c r="B291" s="32" t="s">
        <v>364</v>
      </c>
      <c r="C291" s="90">
        <v>203</v>
      </c>
      <c r="D291" s="82">
        <v>4.6058050798916984E-2</v>
      </c>
      <c r="E291" s="78">
        <f t="shared" si="21"/>
        <v>5.0830254116855385E-2</v>
      </c>
      <c r="F291" s="78">
        <f t="shared" si="22"/>
        <v>5.083025E-2</v>
      </c>
      <c r="G291" s="44"/>
      <c r="H291" s="40"/>
      <c r="I291" s="40"/>
      <c r="J291" s="65">
        <f t="shared" si="19"/>
        <v>4.6058050798916984E-2</v>
      </c>
      <c r="K291" s="66">
        <f t="shared" si="20"/>
        <v>4.7721992010830161E-3</v>
      </c>
      <c r="AB291" s="58"/>
      <c r="AH291" s="46"/>
    </row>
    <row r="292" spans="1:34" x14ac:dyDescent="0.35">
      <c r="A292" s="32">
        <v>1304</v>
      </c>
      <c r="B292" s="32" t="s">
        <v>365</v>
      </c>
      <c r="C292" s="90">
        <v>1304</v>
      </c>
      <c r="D292" s="82">
        <v>3.9594360749025448E-2</v>
      </c>
      <c r="E292" s="78">
        <f t="shared" si="21"/>
        <v>4.4205436785639443E-2</v>
      </c>
      <c r="F292" s="78">
        <f t="shared" si="22"/>
        <v>4.4205439999999999E-2</v>
      </c>
      <c r="G292" s="44"/>
      <c r="H292" s="40"/>
      <c r="I292" s="40"/>
      <c r="J292" s="65">
        <f t="shared" si="19"/>
        <v>3.9594360749025448E-2</v>
      </c>
      <c r="K292" s="66">
        <f t="shared" si="20"/>
        <v>4.6110792509745507E-3</v>
      </c>
      <c r="AB292" s="58"/>
      <c r="AH292" s="46"/>
    </row>
    <row r="293" spans="1:34" x14ac:dyDescent="0.35">
      <c r="A293" s="32">
        <v>1305</v>
      </c>
      <c r="B293" s="32" t="s">
        <v>366</v>
      </c>
      <c r="C293" s="90">
        <v>1305</v>
      </c>
      <c r="D293" s="82">
        <v>3.9594360749025448E-2</v>
      </c>
      <c r="E293" s="78">
        <f t="shared" si="21"/>
        <v>4.4205436785639443E-2</v>
      </c>
      <c r="F293" s="78">
        <f t="shared" si="22"/>
        <v>4.4205439999999999E-2</v>
      </c>
      <c r="G293" s="44"/>
      <c r="H293" s="40"/>
      <c r="I293" s="40"/>
      <c r="J293" s="65">
        <f t="shared" si="19"/>
        <v>3.9594360749025448E-2</v>
      </c>
      <c r="K293" s="66">
        <f t="shared" si="20"/>
        <v>4.6110792509745507E-3</v>
      </c>
      <c r="AB293" s="58"/>
      <c r="AH293" s="46"/>
    </row>
    <row r="294" spans="1:34" x14ac:dyDescent="0.35">
      <c r="A294" s="67">
        <v>1306</v>
      </c>
      <c r="B294" s="67" t="s">
        <v>367</v>
      </c>
      <c r="C294" s="92">
        <v>1306</v>
      </c>
      <c r="D294" s="82">
        <v>8.5248052868934256E-3</v>
      </c>
      <c r="E294" s="78">
        <f t="shared" si="21"/>
        <v>4.4205436785639443E-2</v>
      </c>
      <c r="F294" s="78">
        <f t="shared" si="22"/>
        <v>4.4205439999999999E-2</v>
      </c>
      <c r="G294" s="44" t="s">
        <v>249</v>
      </c>
      <c r="H294" s="40"/>
      <c r="I294" s="40"/>
      <c r="J294" s="65">
        <f t="shared" si="19"/>
        <v>8.5248052868934256E-3</v>
      </c>
      <c r="K294" s="66">
        <f t="shared" si="20"/>
        <v>3.5680634713106577E-2</v>
      </c>
      <c r="AB294" s="58"/>
      <c r="AH294" s="46"/>
    </row>
    <row r="295" spans="1:34" x14ac:dyDescent="0.35">
      <c r="A295" s="67">
        <v>1307</v>
      </c>
      <c r="B295" s="67" t="s">
        <v>368</v>
      </c>
      <c r="C295" s="92">
        <v>1307</v>
      </c>
      <c r="D295" s="82">
        <v>1.1682705955117768E-2</v>
      </c>
      <c r="E295" s="78">
        <f t="shared" si="21"/>
        <v>4.4205436785639443E-2</v>
      </c>
      <c r="F295" s="78">
        <f t="shared" si="22"/>
        <v>4.4205439999999999E-2</v>
      </c>
      <c r="G295" s="44" t="s">
        <v>249</v>
      </c>
      <c r="H295" s="40"/>
      <c r="I295" s="40"/>
      <c r="J295" s="65">
        <f t="shared" si="19"/>
        <v>1.1682705955117768E-2</v>
      </c>
      <c r="K295" s="66">
        <f t="shared" si="20"/>
        <v>3.2522734044882234E-2</v>
      </c>
      <c r="AB295" s="58"/>
      <c r="AH295" s="46"/>
    </row>
    <row r="296" spans="1:34" x14ac:dyDescent="0.35">
      <c r="A296" s="32">
        <v>1308</v>
      </c>
      <c r="B296" s="32" t="s">
        <v>369</v>
      </c>
      <c r="C296" s="90">
        <v>1308</v>
      </c>
      <c r="D296" s="82">
        <v>6.5352735671943994E-3</v>
      </c>
      <c r="E296" s="78">
        <f t="shared" si="21"/>
        <v>4.4205436785639443E-2</v>
      </c>
      <c r="F296" s="78">
        <f t="shared" si="22"/>
        <v>4.4205439999999999E-2</v>
      </c>
      <c r="G296" s="44" t="s">
        <v>249</v>
      </c>
      <c r="H296" s="40"/>
      <c r="I296" s="40"/>
      <c r="J296" s="65">
        <f t="shared" si="19"/>
        <v>6.5352735671943994E-3</v>
      </c>
      <c r="K296" s="66">
        <f t="shared" si="20"/>
        <v>3.7670166432805602E-2</v>
      </c>
      <c r="AB296" s="58"/>
      <c r="AH296" s="46"/>
    </row>
    <row r="297" spans="1:34" x14ac:dyDescent="0.35">
      <c r="A297" s="32">
        <v>1309</v>
      </c>
      <c r="B297" s="32" t="s">
        <v>370</v>
      </c>
      <c r="C297" s="90">
        <v>1309</v>
      </c>
      <c r="D297" s="82">
        <v>8.5862434687446008E-3</v>
      </c>
      <c r="E297" s="78">
        <f t="shared" si="21"/>
        <v>4.4205436785639443E-2</v>
      </c>
      <c r="F297" s="78">
        <f t="shared" si="22"/>
        <v>4.4205439999999999E-2</v>
      </c>
      <c r="G297" s="44" t="s">
        <v>249</v>
      </c>
      <c r="H297" s="40"/>
      <c r="I297" s="40"/>
      <c r="J297" s="65">
        <f t="shared" si="19"/>
        <v>8.5862434687446008E-3</v>
      </c>
      <c r="K297" s="66">
        <f t="shared" si="20"/>
        <v>3.56191965312554E-2</v>
      </c>
      <c r="AB297" s="58"/>
      <c r="AH297" s="46"/>
    </row>
    <row r="298" spans="1:34" x14ac:dyDescent="0.35">
      <c r="A298" s="32">
        <v>1208</v>
      </c>
      <c r="B298" s="32" t="s">
        <v>371</v>
      </c>
      <c r="C298" s="90">
        <v>1208</v>
      </c>
      <c r="D298" s="82">
        <v>6.5352735671943994E-3</v>
      </c>
      <c r="E298" s="78">
        <f t="shared" si="21"/>
        <v>4.4205436785639443E-2</v>
      </c>
      <c r="F298" s="78">
        <f t="shared" si="22"/>
        <v>4.4205439999999999E-2</v>
      </c>
      <c r="G298" s="44" t="s">
        <v>249</v>
      </c>
      <c r="H298" s="40"/>
      <c r="I298" s="40"/>
      <c r="J298" s="65">
        <f t="shared" si="19"/>
        <v>6.5352735671943994E-3</v>
      </c>
      <c r="K298" s="66">
        <f t="shared" si="20"/>
        <v>3.7670166432805602E-2</v>
      </c>
      <c r="AB298" s="58"/>
      <c r="AH298" s="46"/>
    </row>
    <row r="299" spans="1:34" x14ac:dyDescent="0.35">
      <c r="A299" s="32">
        <v>1311</v>
      </c>
      <c r="B299" s="32" t="s">
        <v>372</v>
      </c>
      <c r="C299" s="90">
        <v>1311</v>
      </c>
      <c r="D299" s="82">
        <v>6.5352735671943994E-3</v>
      </c>
      <c r="E299" s="78">
        <f t="shared" si="21"/>
        <v>4.4205436785639443E-2</v>
      </c>
      <c r="F299" s="78">
        <f t="shared" si="22"/>
        <v>4.4205439999999999E-2</v>
      </c>
      <c r="G299" s="44" t="s">
        <v>249</v>
      </c>
      <c r="H299" s="40"/>
      <c r="I299" s="40"/>
      <c r="J299" s="65">
        <f t="shared" si="19"/>
        <v>6.5352735671943994E-3</v>
      </c>
      <c r="K299" s="66">
        <f t="shared" si="20"/>
        <v>3.7670166432805602E-2</v>
      </c>
      <c r="AB299" s="58"/>
      <c r="AH299" s="46"/>
    </row>
    <row r="300" spans="1:34" x14ac:dyDescent="0.35">
      <c r="A300" s="32">
        <v>1312</v>
      </c>
      <c r="B300" s="32" t="s">
        <v>373</v>
      </c>
      <c r="C300" s="90">
        <v>1312</v>
      </c>
      <c r="D300" s="82">
        <v>8.5862434687446008E-3</v>
      </c>
      <c r="E300" s="78">
        <f t="shared" si="21"/>
        <v>4.4205436785639443E-2</v>
      </c>
      <c r="F300" s="78">
        <f t="shared" si="22"/>
        <v>4.4205439999999999E-2</v>
      </c>
      <c r="G300" s="44" t="s">
        <v>249</v>
      </c>
      <c r="H300" s="40"/>
      <c r="I300" s="40"/>
      <c r="J300" s="65">
        <f t="shared" si="19"/>
        <v>8.5862434687446008E-3</v>
      </c>
      <c r="K300" s="66">
        <f t="shared" si="20"/>
        <v>3.56191965312554E-2</v>
      </c>
      <c r="AB300" s="58"/>
      <c r="AH300" s="46"/>
    </row>
    <row r="301" spans="1:34" x14ac:dyDescent="0.35">
      <c r="A301" s="32">
        <v>1313</v>
      </c>
      <c r="B301" s="32" t="s">
        <v>374</v>
      </c>
      <c r="C301" s="90">
        <v>1313</v>
      </c>
      <c r="D301" s="82">
        <v>1.565098794130608E-2</v>
      </c>
      <c r="E301" s="78">
        <f t="shared" si="21"/>
        <v>4.4205436785639443E-2</v>
      </c>
      <c r="F301" s="78">
        <f t="shared" si="22"/>
        <v>4.4205439999999999E-2</v>
      </c>
      <c r="G301" s="44" t="s">
        <v>249</v>
      </c>
      <c r="H301" s="40"/>
      <c r="I301" s="40"/>
      <c r="J301" s="65">
        <f t="shared" si="19"/>
        <v>1.565098794130608E-2</v>
      </c>
      <c r="K301" s="66">
        <f t="shared" si="20"/>
        <v>2.8554452058693919E-2</v>
      </c>
      <c r="AB301" s="58"/>
      <c r="AH301" s="46"/>
    </row>
    <row r="302" spans="1:34" x14ac:dyDescent="0.35">
      <c r="A302" s="32">
        <v>1314</v>
      </c>
      <c r="B302" s="32" t="s">
        <v>375</v>
      </c>
      <c r="C302" s="90">
        <v>1314</v>
      </c>
      <c r="D302" s="82">
        <v>2.2504954780683654E-2</v>
      </c>
      <c r="E302" s="78">
        <f t="shared" si="21"/>
        <v>5.0830254116855385E-2</v>
      </c>
      <c r="F302" s="78">
        <f t="shared" si="22"/>
        <v>5.083025E-2</v>
      </c>
      <c r="G302" s="44" t="s">
        <v>249</v>
      </c>
      <c r="H302" s="40"/>
      <c r="I302" s="40"/>
      <c r="J302" s="65">
        <f t="shared" si="19"/>
        <v>2.2504954780683654E-2</v>
      </c>
      <c r="K302" s="66">
        <f t="shared" si="20"/>
        <v>2.8325295219316347E-2</v>
      </c>
      <c r="AB302" s="58"/>
      <c r="AH302" s="46"/>
    </row>
    <row r="303" spans="1:34" x14ac:dyDescent="0.35">
      <c r="A303" s="84">
        <v>1315</v>
      </c>
      <c r="B303" s="32" t="s">
        <v>376</v>
      </c>
      <c r="C303" s="93">
        <v>1315</v>
      </c>
      <c r="D303" s="82">
        <v>1.1207815855399183E-2</v>
      </c>
      <c r="E303" s="78">
        <f t="shared" si="21"/>
        <v>4.4205436785639443E-2</v>
      </c>
      <c r="F303" s="78">
        <f t="shared" si="22"/>
        <v>4.4205439999999999E-2</v>
      </c>
      <c r="G303" s="44" t="s">
        <v>249</v>
      </c>
      <c r="H303" s="40"/>
      <c r="I303" s="40"/>
      <c r="J303" s="65">
        <f t="shared" si="19"/>
        <v>1.1207815855399183E-2</v>
      </c>
      <c r="K303" s="66">
        <f t="shared" si="20"/>
        <v>3.2997624144600814E-2</v>
      </c>
      <c r="AB303" s="58"/>
      <c r="AH303" s="46"/>
    </row>
    <row r="304" spans="1:34" x14ac:dyDescent="0.35">
      <c r="A304" s="32">
        <v>1316</v>
      </c>
      <c r="B304" s="32" t="s">
        <v>377</v>
      </c>
      <c r="C304" s="90">
        <v>1316</v>
      </c>
      <c r="D304" s="82">
        <v>8.1926289995988069E-3</v>
      </c>
      <c r="E304" s="78">
        <f t="shared" si="21"/>
        <v>4.4205436785639443E-2</v>
      </c>
      <c r="F304" s="78">
        <f t="shared" si="22"/>
        <v>4.4205439999999999E-2</v>
      </c>
      <c r="G304" s="44" t="s">
        <v>249</v>
      </c>
      <c r="H304" s="40"/>
      <c r="I304" s="40"/>
      <c r="J304" s="65">
        <f t="shared" si="19"/>
        <v>8.1926289995988069E-3</v>
      </c>
      <c r="K304" s="66">
        <f t="shared" si="20"/>
        <v>3.6012811000401192E-2</v>
      </c>
      <c r="AB304" s="58"/>
      <c r="AH304" s="46"/>
    </row>
    <row r="305" spans="1:34" x14ac:dyDescent="0.35">
      <c r="A305" s="32">
        <v>1317</v>
      </c>
      <c r="B305" s="32" t="s">
        <v>378</v>
      </c>
      <c r="C305" s="90">
        <v>1317</v>
      </c>
      <c r="D305" s="82">
        <v>6.7113867180906995E-3</v>
      </c>
      <c r="E305" s="78">
        <f t="shared" si="21"/>
        <v>4.4205436785639443E-2</v>
      </c>
      <c r="F305" s="78">
        <f t="shared" si="22"/>
        <v>4.4205439999999999E-2</v>
      </c>
      <c r="G305" s="44" t="s">
        <v>249</v>
      </c>
      <c r="H305" s="40"/>
      <c r="I305" s="40"/>
      <c r="J305" s="65">
        <f t="shared" si="19"/>
        <v>6.7113867180906995E-3</v>
      </c>
      <c r="K305" s="66">
        <f t="shared" si="20"/>
        <v>3.7494053281909301E-2</v>
      </c>
      <c r="AB305" s="58"/>
      <c r="AH305" s="46"/>
    </row>
    <row r="306" spans="1:34" x14ac:dyDescent="0.35">
      <c r="A306" s="32">
        <v>1318</v>
      </c>
      <c r="B306" s="32" t="s">
        <v>379</v>
      </c>
      <c r="C306" s="90">
        <v>1318</v>
      </c>
      <c r="D306" s="82">
        <v>9.8106473001095748E-3</v>
      </c>
      <c r="E306" s="78">
        <f t="shared" si="21"/>
        <v>4.4205436785639443E-2</v>
      </c>
      <c r="F306" s="78">
        <f t="shared" si="22"/>
        <v>4.4205439999999999E-2</v>
      </c>
      <c r="G306" s="44" t="s">
        <v>249</v>
      </c>
      <c r="H306" s="40"/>
      <c r="I306" s="40"/>
      <c r="J306" s="65">
        <f t="shared" si="19"/>
        <v>9.8106473001095748E-3</v>
      </c>
      <c r="K306" s="66">
        <f t="shared" si="20"/>
        <v>3.4394792699890424E-2</v>
      </c>
      <c r="AB306" s="58"/>
      <c r="AH306" s="46"/>
    </row>
    <row r="307" spans="1:34" x14ac:dyDescent="0.35">
      <c r="A307" s="32">
        <v>1319</v>
      </c>
      <c r="B307" s="32" t="s">
        <v>380</v>
      </c>
      <c r="C307" s="90">
        <v>1319</v>
      </c>
      <c r="D307" s="82">
        <v>1.1043789171588735E-2</v>
      </c>
      <c r="E307" s="78">
        <f t="shared" si="21"/>
        <v>4.4205436785639443E-2</v>
      </c>
      <c r="F307" s="78">
        <f t="shared" si="22"/>
        <v>4.4205439999999999E-2</v>
      </c>
      <c r="G307" s="44" t="s">
        <v>249</v>
      </c>
      <c r="H307" s="40"/>
      <c r="I307" s="40"/>
      <c r="J307" s="65">
        <f t="shared" si="19"/>
        <v>1.1043789171588735E-2</v>
      </c>
      <c r="K307" s="66">
        <f t="shared" si="20"/>
        <v>3.3161650828411264E-2</v>
      </c>
      <c r="AB307" s="58"/>
      <c r="AH307" s="46"/>
    </row>
    <row r="308" spans="1:34" x14ac:dyDescent="0.35">
      <c r="A308" s="32">
        <v>1323</v>
      </c>
      <c r="B308" s="32" t="s">
        <v>381</v>
      </c>
      <c r="C308" s="90">
        <v>1323</v>
      </c>
      <c r="D308" s="82">
        <v>1.5701449447492563E-2</v>
      </c>
      <c r="E308" s="78">
        <f t="shared" si="21"/>
        <v>4.4205436785639443E-2</v>
      </c>
      <c r="F308" s="78">
        <f t="shared" si="22"/>
        <v>4.4205439999999999E-2</v>
      </c>
      <c r="G308" s="44" t="s">
        <v>249</v>
      </c>
      <c r="H308" s="40"/>
      <c r="I308" s="40"/>
      <c r="J308" s="65">
        <f t="shared" si="19"/>
        <v>1.5701449447492563E-2</v>
      </c>
      <c r="K308" s="66">
        <f t="shared" si="20"/>
        <v>2.8503990552507436E-2</v>
      </c>
      <c r="AB308" s="58"/>
      <c r="AH308" s="46"/>
    </row>
    <row r="309" spans="1:34" x14ac:dyDescent="0.35">
      <c r="A309" s="32">
        <v>1324</v>
      </c>
      <c r="B309" s="32" t="s">
        <v>382</v>
      </c>
      <c r="C309" s="90">
        <v>1324</v>
      </c>
      <c r="D309" s="82">
        <v>9.0956597247940467E-3</v>
      </c>
      <c r="E309" s="78">
        <f t="shared" si="21"/>
        <v>4.4205436785639443E-2</v>
      </c>
      <c r="F309" s="78">
        <f t="shared" si="22"/>
        <v>4.4205439999999999E-2</v>
      </c>
      <c r="G309" s="44" t="s">
        <v>249</v>
      </c>
      <c r="H309" s="40"/>
      <c r="I309" s="40"/>
      <c r="J309" s="65">
        <f t="shared" si="19"/>
        <v>9.0956597247940467E-3</v>
      </c>
      <c r="K309" s="66">
        <f t="shared" si="20"/>
        <v>3.5109780275205948E-2</v>
      </c>
      <c r="AB309" s="58"/>
      <c r="AH309" s="46"/>
    </row>
    <row r="310" spans="1:34" x14ac:dyDescent="0.35">
      <c r="A310" s="32">
        <v>1325</v>
      </c>
      <c r="B310" s="32" t="s">
        <v>383</v>
      </c>
      <c r="C310" s="90">
        <v>1325</v>
      </c>
      <c r="D310" s="82">
        <v>7.2751383844373097E-3</v>
      </c>
      <c r="E310" s="78">
        <f t="shared" si="21"/>
        <v>4.4205436785639443E-2</v>
      </c>
      <c r="F310" s="78">
        <f t="shared" si="22"/>
        <v>4.4205439999999999E-2</v>
      </c>
      <c r="G310" s="44" t="s">
        <v>249</v>
      </c>
      <c r="H310" s="40"/>
      <c r="I310" s="40"/>
      <c r="J310" s="65">
        <f t="shared" si="19"/>
        <v>7.2751383844373097E-3</v>
      </c>
      <c r="K310" s="66">
        <f t="shared" si="20"/>
        <v>3.693030161556269E-2</v>
      </c>
      <c r="AB310" s="58"/>
      <c r="AH310" s="46"/>
    </row>
    <row r="311" spans="1:34" x14ac:dyDescent="0.35">
      <c r="A311" s="32">
        <v>1326</v>
      </c>
      <c r="B311" s="32" t="s">
        <v>384</v>
      </c>
      <c r="C311" s="90">
        <v>1326</v>
      </c>
      <c r="D311" s="82">
        <v>1.7656175603513301E-2</v>
      </c>
      <c r="E311" s="78">
        <f t="shared" si="21"/>
        <v>4.4205436785639443E-2</v>
      </c>
      <c r="F311" s="78">
        <f t="shared" si="22"/>
        <v>4.4205439999999999E-2</v>
      </c>
      <c r="G311" s="44" t="s">
        <v>249</v>
      </c>
      <c r="H311" s="40"/>
      <c r="I311" s="40"/>
      <c r="J311" s="65">
        <f t="shared" si="19"/>
        <v>1.7656175603513301E-2</v>
      </c>
      <c r="K311" s="66">
        <f t="shared" si="20"/>
        <v>2.6549264396486697E-2</v>
      </c>
      <c r="AB311" s="58"/>
      <c r="AH311" s="46"/>
    </row>
    <row r="312" spans="1:34" x14ac:dyDescent="0.35">
      <c r="A312" s="32">
        <v>1329</v>
      </c>
      <c r="B312" s="32" t="s">
        <v>385</v>
      </c>
      <c r="C312" s="90">
        <v>1329</v>
      </c>
      <c r="D312" s="82">
        <v>0.10370704572552743</v>
      </c>
      <c r="E312" s="78">
        <f t="shared" si="21"/>
        <v>0.10969789777633281</v>
      </c>
      <c r="F312" s="78">
        <f t="shared" si="22"/>
        <v>0.1096979</v>
      </c>
      <c r="G312" s="44"/>
      <c r="H312" s="40"/>
      <c r="I312" s="40"/>
      <c r="J312" s="65">
        <f t="shared" si="19"/>
        <v>0.10370704572552743</v>
      </c>
      <c r="K312" s="66">
        <f t="shared" si="20"/>
        <v>5.9908542744725735E-3</v>
      </c>
      <c r="AB312" s="58"/>
      <c r="AH312" s="46"/>
    </row>
    <row r="313" spans="1:34" x14ac:dyDescent="0.35">
      <c r="A313" s="32">
        <v>1330</v>
      </c>
      <c r="B313" s="32" t="s">
        <v>386</v>
      </c>
      <c r="C313" s="90">
        <v>1330</v>
      </c>
      <c r="D313" s="82">
        <v>9.9324212301815408E-3</v>
      </c>
      <c r="E313" s="78">
        <f t="shared" si="21"/>
        <v>4.4205436785639443E-2</v>
      </c>
      <c r="F313" s="78">
        <f t="shared" si="22"/>
        <v>4.4205439999999999E-2</v>
      </c>
      <c r="G313" s="44" t="s">
        <v>249</v>
      </c>
      <c r="H313" s="40"/>
      <c r="I313" s="40"/>
      <c r="J313" s="65">
        <f t="shared" si="19"/>
        <v>9.9324212301815408E-3</v>
      </c>
      <c r="K313" s="66">
        <f t="shared" si="20"/>
        <v>3.4273018769818461E-2</v>
      </c>
      <c r="AB313" s="58"/>
      <c r="AH313" s="46"/>
    </row>
    <row r="314" spans="1:34" x14ac:dyDescent="0.35">
      <c r="A314" s="32">
        <v>1331</v>
      </c>
      <c r="B314" s="32" t="s">
        <v>387</v>
      </c>
      <c r="C314" s="90">
        <v>1331</v>
      </c>
      <c r="D314" s="82">
        <v>4.7913201280474632E-2</v>
      </c>
      <c r="E314" s="78">
        <f t="shared" si="21"/>
        <v>5.0830254116855385E-2</v>
      </c>
      <c r="F314" s="78">
        <f t="shared" si="22"/>
        <v>5.083025E-2</v>
      </c>
      <c r="G314" s="44"/>
      <c r="H314" s="40"/>
      <c r="I314" s="40"/>
      <c r="J314" s="65">
        <f t="shared" si="19"/>
        <v>4.7913201280474632E-2</v>
      </c>
      <c r="K314" s="66">
        <f t="shared" si="20"/>
        <v>2.9170487195253683E-3</v>
      </c>
      <c r="AB314" s="58"/>
      <c r="AH314" s="46"/>
    </row>
    <row r="315" spans="1:34" x14ac:dyDescent="0.35">
      <c r="A315" s="32">
        <v>1332</v>
      </c>
      <c r="B315" s="32" t="s">
        <v>388</v>
      </c>
      <c r="C315" s="90">
        <v>1332</v>
      </c>
      <c r="D315" s="81">
        <v>3.9594360749025448E-2</v>
      </c>
      <c r="E315" s="78">
        <f t="shared" si="21"/>
        <v>4.4205436785639443E-2</v>
      </c>
      <c r="F315" s="78">
        <f t="shared" si="22"/>
        <v>4.4205439999999999E-2</v>
      </c>
      <c r="G315" s="44"/>
      <c r="H315" s="40"/>
      <c r="I315" s="40"/>
      <c r="J315" s="65">
        <f t="shared" si="19"/>
        <v>3.9594360749025448E-2</v>
      </c>
      <c r="K315" s="66">
        <f t="shared" si="20"/>
        <v>4.6110792509745507E-3</v>
      </c>
      <c r="L315" s="58"/>
      <c r="AB315" s="58"/>
      <c r="AH315" s="46"/>
    </row>
    <row r="316" spans="1:34" x14ac:dyDescent="0.35">
      <c r="A316" s="32">
        <v>1333</v>
      </c>
      <c r="B316" s="32" t="s">
        <v>389</v>
      </c>
      <c r="C316" s="90">
        <v>1333</v>
      </c>
      <c r="D316" s="81">
        <v>8.5862434687446008E-3</v>
      </c>
      <c r="E316" s="78">
        <f t="shared" si="21"/>
        <v>4.4205436785639443E-2</v>
      </c>
      <c r="F316" s="78">
        <f t="shared" si="22"/>
        <v>4.4205439999999999E-2</v>
      </c>
      <c r="G316" s="44" t="s">
        <v>249</v>
      </c>
      <c r="H316" s="40"/>
      <c r="I316" s="40"/>
      <c r="J316" s="65">
        <f t="shared" si="19"/>
        <v>8.5862434687446008E-3</v>
      </c>
      <c r="K316" s="66">
        <f t="shared" si="20"/>
        <v>3.56191965312554E-2</v>
      </c>
      <c r="AB316" s="58"/>
      <c r="AH316" s="46"/>
    </row>
    <row r="317" spans="1:34" x14ac:dyDescent="0.35">
      <c r="A317" s="32">
        <v>1334</v>
      </c>
      <c r="B317" s="32" t="s">
        <v>390</v>
      </c>
      <c r="C317" s="90">
        <v>1334</v>
      </c>
      <c r="D317" s="81">
        <v>1.0247658489014048E-2</v>
      </c>
      <c r="E317" s="78">
        <f t="shared" si="21"/>
        <v>4.4205436785639443E-2</v>
      </c>
      <c r="F317" s="78">
        <f t="shared" si="22"/>
        <v>4.4205439999999999E-2</v>
      </c>
      <c r="G317" s="44" t="s">
        <v>249</v>
      </c>
      <c r="H317" s="40"/>
      <c r="I317" s="40"/>
      <c r="J317" s="65">
        <f t="shared" si="19"/>
        <v>1.0247658489014048E-2</v>
      </c>
      <c r="K317" s="66">
        <f t="shared" si="20"/>
        <v>3.3957781510985954E-2</v>
      </c>
      <c r="AB317" s="58"/>
      <c r="AH317" s="46"/>
    </row>
    <row r="318" spans="1:34" x14ac:dyDescent="0.35">
      <c r="A318" s="32">
        <v>1335</v>
      </c>
      <c r="B318" s="32" t="s">
        <v>391</v>
      </c>
      <c r="C318" s="90">
        <v>1335</v>
      </c>
      <c r="D318" s="81">
        <v>8.5862434687446008E-3</v>
      </c>
      <c r="E318" s="78">
        <f t="shared" si="21"/>
        <v>4.4205436785639443E-2</v>
      </c>
      <c r="F318" s="78">
        <f t="shared" si="22"/>
        <v>4.4205439999999999E-2</v>
      </c>
      <c r="G318" s="44" t="s">
        <v>249</v>
      </c>
      <c r="H318" s="40"/>
      <c r="I318" s="40"/>
      <c r="J318" s="65">
        <f t="shared" si="19"/>
        <v>8.5862434687446008E-3</v>
      </c>
      <c r="K318" s="66">
        <f t="shared" si="20"/>
        <v>3.56191965312554E-2</v>
      </c>
      <c r="AB318" s="58"/>
      <c r="AH318" s="46"/>
    </row>
    <row r="319" spans="1:34" x14ac:dyDescent="0.35">
      <c r="A319" s="32">
        <v>1336</v>
      </c>
      <c r="B319" s="32" t="s">
        <v>392</v>
      </c>
      <c r="C319" s="90">
        <v>1336</v>
      </c>
      <c r="D319" s="81">
        <v>3.9594360749025448E-2</v>
      </c>
      <c r="E319" s="78">
        <f t="shared" si="21"/>
        <v>4.4205436785639443E-2</v>
      </c>
      <c r="F319" s="78">
        <f t="shared" si="22"/>
        <v>4.4205439999999999E-2</v>
      </c>
      <c r="G319" s="44"/>
      <c r="H319" s="40"/>
      <c r="I319" s="40"/>
      <c r="J319" s="65">
        <f t="shared" si="19"/>
        <v>3.9594360749025448E-2</v>
      </c>
      <c r="K319" s="66">
        <f t="shared" si="20"/>
        <v>4.6110792509745507E-3</v>
      </c>
      <c r="AB319" s="58"/>
      <c r="AH319" s="46"/>
    </row>
    <row r="320" spans="1:34" x14ac:dyDescent="0.35">
      <c r="A320" s="32">
        <v>1337</v>
      </c>
      <c r="B320" s="32" t="s">
        <v>393</v>
      </c>
      <c r="C320" s="90">
        <v>1337</v>
      </c>
      <c r="D320" s="81">
        <v>3.9594360749025448E-2</v>
      </c>
      <c r="E320" s="78">
        <f t="shared" si="21"/>
        <v>4.4205436785639443E-2</v>
      </c>
      <c r="F320" s="78">
        <f t="shared" si="22"/>
        <v>4.4205439999999999E-2</v>
      </c>
      <c r="G320" s="44"/>
      <c r="H320" s="40"/>
      <c r="I320" s="40"/>
      <c r="J320" s="65">
        <f t="shared" si="19"/>
        <v>3.9594360749025448E-2</v>
      </c>
      <c r="K320" s="66">
        <f t="shared" si="20"/>
        <v>4.6110792509745507E-3</v>
      </c>
      <c r="AB320" s="58"/>
      <c r="AH320" s="46"/>
    </row>
    <row r="321" spans="1:34" x14ac:dyDescent="0.35">
      <c r="A321" s="32">
        <v>1338</v>
      </c>
      <c r="B321" s="32" t="s">
        <v>394</v>
      </c>
      <c r="C321" s="90">
        <v>1338</v>
      </c>
      <c r="D321" s="81">
        <v>3.9594360749025448E-2</v>
      </c>
      <c r="E321" s="78">
        <f t="shared" si="21"/>
        <v>4.4205436785639443E-2</v>
      </c>
      <c r="F321" s="78">
        <f t="shared" si="22"/>
        <v>4.4205439999999999E-2</v>
      </c>
      <c r="G321" s="44"/>
      <c r="H321" s="40"/>
      <c r="I321" s="40"/>
      <c r="J321" s="65">
        <f t="shared" ref="J321:J383" si="23">+D321</f>
        <v>3.9594360749025448E-2</v>
      </c>
      <c r="K321" s="66">
        <f t="shared" ref="K321:K383" si="24">F321-J321</f>
        <v>4.6110792509745507E-3</v>
      </c>
      <c r="AB321" s="58"/>
      <c r="AH321" s="46"/>
    </row>
    <row r="322" spans="1:34" x14ac:dyDescent="0.35">
      <c r="A322" s="32">
        <v>768</v>
      </c>
      <c r="B322" s="32" t="s">
        <v>395</v>
      </c>
      <c r="C322" s="90">
        <v>768</v>
      </c>
      <c r="D322" s="81">
        <v>3.9594360749025448E-2</v>
      </c>
      <c r="E322" s="78">
        <f t="shared" si="21"/>
        <v>4.4205436785639443E-2</v>
      </c>
      <c r="F322" s="78">
        <f t="shared" si="22"/>
        <v>4.4205439999999999E-2</v>
      </c>
      <c r="G322" s="44"/>
      <c r="H322" s="40"/>
      <c r="I322" s="40"/>
      <c r="J322" s="65">
        <f t="shared" si="23"/>
        <v>3.9594360749025448E-2</v>
      </c>
      <c r="K322" s="66">
        <f t="shared" si="24"/>
        <v>4.6110792509745507E-3</v>
      </c>
      <c r="AB322" s="58"/>
      <c r="AH322" s="46"/>
    </row>
    <row r="323" spans="1:34" x14ac:dyDescent="0.35">
      <c r="A323" s="32">
        <v>1340</v>
      </c>
      <c r="B323" s="32" t="s">
        <v>396</v>
      </c>
      <c r="C323" s="90">
        <v>1340</v>
      </c>
      <c r="D323" s="81">
        <v>9.7459645940841406E-3</v>
      </c>
      <c r="E323" s="78">
        <f t="shared" ref="E323:E386" si="25">IF(AND(G323="X",D323&lt;$N$17),VLOOKUP(D323,$N$7:$Q$51,4,1),IF(D323&lt;$N$17,VLOOKUP(D323,$N$7:$P$51,3,1),IF(G323="X",VLOOKUP(D323,$N$7:$R$51,4,1),VLOOKUP(D323,$N$7:$R$51,3,1))))</f>
        <v>4.4205436785639443E-2</v>
      </c>
      <c r="F323" s="78">
        <f t="shared" ref="F323:F386" si="26">ROUND(E323,8)</f>
        <v>4.4205439999999999E-2</v>
      </c>
      <c r="G323" s="44" t="s">
        <v>249</v>
      </c>
      <c r="H323" s="40"/>
      <c r="I323" s="40"/>
      <c r="J323" s="65">
        <f t="shared" si="23"/>
        <v>9.7459645940841406E-3</v>
      </c>
      <c r="K323" s="66">
        <f t="shared" si="24"/>
        <v>3.445947540591586E-2</v>
      </c>
      <c r="AB323" s="58"/>
      <c r="AH323" s="46"/>
    </row>
    <row r="324" spans="1:34" x14ac:dyDescent="0.35">
      <c r="A324" s="32">
        <v>1341</v>
      </c>
      <c r="B324" s="32" t="s">
        <v>397</v>
      </c>
      <c r="C324" s="90">
        <v>1341</v>
      </c>
      <c r="D324" s="81">
        <v>7.8656935100265946E-2</v>
      </c>
      <c r="E324" s="78">
        <f t="shared" si="25"/>
        <v>7.9357193447482474E-2</v>
      </c>
      <c r="F324" s="78">
        <f t="shared" si="26"/>
        <v>7.9357189999999994E-2</v>
      </c>
      <c r="G324" s="44"/>
      <c r="H324" s="40"/>
      <c r="I324" s="40"/>
      <c r="J324" s="65">
        <f t="shared" si="23"/>
        <v>7.8656935100265946E-2</v>
      </c>
      <c r="K324" s="66">
        <f t="shared" si="24"/>
        <v>7.0025489973404853E-4</v>
      </c>
      <c r="AB324" s="58"/>
      <c r="AH324" s="46"/>
    </row>
    <row r="325" spans="1:34" x14ac:dyDescent="0.35">
      <c r="A325" s="32">
        <v>1197</v>
      </c>
      <c r="B325" s="32" t="s">
        <v>398</v>
      </c>
      <c r="C325" s="90">
        <v>1197</v>
      </c>
      <c r="D325" s="81">
        <v>6.5352735671943994E-3</v>
      </c>
      <c r="E325" s="78">
        <f t="shared" si="25"/>
        <v>4.4205436785639443E-2</v>
      </c>
      <c r="F325" s="78">
        <f t="shared" si="26"/>
        <v>4.4205439999999999E-2</v>
      </c>
      <c r="G325" s="44" t="s">
        <v>249</v>
      </c>
      <c r="H325" s="40"/>
      <c r="I325" s="40"/>
      <c r="J325" s="65">
        <f t="shared" si="23"/>
        <v>6.5352735671943994E-3</v>
      </c>
      <c r="K325" s="66">
        <f t="shared" si="24"/>
        <v>3.7670166432805602E-2</v>
      </c>
      <c r="AB325" s="58"/>
      <c r="AH325" s="46"/>
    </row>
    <row r="326" spans="1:34" x14ac:dyDescent="0.35">
      <c r="A326" s="32">
        <v>1198</v>
      </c>
      <c r="B326" s="32" t="s">
        <v>399</v>
      </c>
      <c r="C326" s="90">
        <v>1198</v>
      </c>
      <c r="D326" s="81">
        <v>6.5352735671943994E-3</v>
      </c>
      <c r="E326" s="78">
        <f t="shared" si="25"/>
        <v>4.4205436785639443E-2</v>
      </c>
      <c r="F326" s="78">
        <f t="shared" si="26"/>
        <v>4.4205439999999999E-2</v>
      </c>
      <c r="G326" s="44" t="s">
        <v>249</v>
      </c>
      <c r="H326" s="40"/>
      <c r="I326" s="40"/>
      <c r="J326" s="65">
        <f t="shared" si="23"/>
        <v>6.5352735671943994E-3</v>
      </c>
      <c r="K326" s="66">
        <f t="shared" si="24"/>
        <v>3.7670166432805602E-2</v>
      </c>
      <c r="AB326" s="58"/>
      <c r="AH326" s="46"/>
    </row>
    <row r="327" spans="1:34" x14ac:dyDescent="0.35">
      <c r="A327" s="32">
        <v>1199</v>
      </c>
      <c r="B327" s="32" t="s">
        <v>400</v>
      </c>
      <c r="C327" s="90">
        <v>1199</v>
      </c>
      <c r="D327" s="81">
        <v>6.5352735671943994E-3</v>
      </c>
      <c r="E327" s="78">
        <f t="shared" si="25"/>
        <v>4.4205436785639443E-2</v>
      </c>
      <c r="F327" s="78">
        <f t="shared" si="26"/>
        <v>4.4205439999999999E-2</v>
      </c>
      <c r="G327" s="44" t="s">
        <v>249</v>
      </c>
      <c r="H327" s="40"/>
      <c r="I327" s="40"/>
      <c r="J327" s="65">
        <f t="shared" si="23"/>
        <v>6.5352735671943994E-3</v>
      </c>
      <c r="K327" s="66">
        <f t="shared" si="24"/>
        <v>3.7670166432805602E-2</v>
      </c>
      <c r="AB327" s="58"/>
      <c r="AH327" s="46"/>
    </row>
    <row r="328" spans="1:34" x14ac:dyDescent="0.35">
      <c r="A328" s="32">
        <v>1342</v>
      </c>
      <c r="B328" s="32" t="s">
        <v>401</v>
      </c>
      <c r="C328" s="90">
        <v>1342</v>
      </c>
      <c r="D328" s="81">
        <v>1.9996161036490101E-2</v>
      </c>
      <c r="E328" s="78">
        <f t="shared" si="25"/>
        <v>2.1240585850902806E-2</v>
      </c>
      <c r="F328" s="78">
        <f t="shared" si="26"/>
        <v>2.124059E-2</v>
      </c>
      <c r="G328" s="44"/>
      <c r="H328" s="40"/>
      <c r="I328" s="40"/>
      <c r="J328" s="65">
        <f t="shared" si="23"/>
        <v>1.9996161036490101E-2</v>
      </c>
      <c r="K328" s="66">
        <f t="shared" si="24"/>
        <v>1.2444289635098991E-3</v>
      </c>
      <c r="AB328" s="58"/>
      <c r="AH328" s="46"/>
    </row>
    <row r="329" spans="1:34" x14ac:dyDescent="0.35">
      <c r="A329" s="32">
        <v>1343</v>
      </c>
      <c r="B329" s="32" t="s">
        <v>402</v>
      </c>
      <c r="C329" s="90">
        <v>1343</v>
      </c>
      <c r="D329" s="81">
        <v>6.7474570416445872E-3</v>
      </c>
      <c r="E329" s="78">
        <f t="shared" si="25"/>
        <v>4.4205436785639443E-2</v>
      </c>
      <c r="F329" s="78">
        <f t="shared" si="26"/>
        <v>4.4205439999999999E-2</v>
      </c>
      <c r="G329" s="44" t="s">
        <v>249</v>
      </c>
      <c r="H329" s="40"/>
      <c r="I329" s="40"/>
      <c r="J329" s="65">
        <f t="shared" si="23"/>
        <v>6.7474570416445872E-3</v>
      </c>
      <c r="K329" s="66">
        <f t="shared" si="24"/>
        <v>3.745798295835541E-2</v>
      </c>
      <c r="AB329" s="58"/>
      <c r="AH329" s="46"/>
    </row>
    <row r="330" spans="1:34" x14ac:dyDescent="0.35">
      <c r="A330" s="32">
        <v>133</v>
      </c>
      <c r="B330" s="32" t="s">
        <v>403</v>
      </c>
      <c r="C330" s="90">
        <v>133</v>
      </c>
      <c r="D330" s="81">
        <v>0.18626831779378003</v>
      </c>
      <c r="E330" s="78">
        <f t="shared" si="25"/>
        <v>0.19763596667346606</v>
      </c>
      <c r="F330" s="78">
        <f t="shared" si="26"/>
        <v>0.19763596999999999</v>
      </c>
      <c r="G330" s="44"/>
      <c r="H330" s="40"/>
      <c r="I330" s="40"/>
      <c r="J330" s="65">
        <f t="shared" si="23"/>
        <v>0.18626831779378003</v>
      </c>
      <c r="K330" s="66">
        <f t="shared" si="24"/>
        <v>1.1367652206219964E-2</v>
      </c>
      <c r="AB330" s="58"/>
      <c r="AH330" s="46"/>
    </row>
    <row r="331" spans="1:34" x14ac:dyDescent="0.35">
      <c r="A331" s="32">
        <v>25</v>
      </c>
      <c r="B331" s="32" t="s">
        <v>404</v>
      </c>
      <c r="C331" s="90">
        <v>25</v>
      </c>
      <c r="D331" s="81">
        <v>2.9799161963987617E-2</v>
      </c>
      <c r="E331" s="78">
        <f t="shared" si="25"/>
        <v>5.0830254116855385E-2</v>
      </c>
      <c r="F331" s="78">
        <f t="shared" si="26"/>
        <v>5.083025E-2</v>
      </c>
      <c r="G331" s="44" t="s">
        <v>249</v>
      </c>
      <c r="H331" s="40"/>
      <c r="I331" s="40"/>
      <c r="J331" s="65">
        <f t="shared" si="23"/>
        <v>2.9799161963987617E-2</v>
      </c>
      <c r="K331" s="66">
        <f t="shared" si="24"/>
        <v>2.1031088036012384E-2</v>
      </c>
      <c r="AB331" s="58"/>
      <c r="AH331" s="46"/>
    </row>
    <row r="332" spans="1:34" x14ac:dyDescent="0.35">
      <c r="A332" s="32">
        <v>30</v>
      </c>
      <c r="B332" s="32" t="s">
        <v>405</v>
      </c>
      <c r="C332" s="90">
        <v>30</v>
      </c>
      <c r="D332" s="81">
        <v>5.5463502896748097E-2</v>
      </c>
      <c r="E332" s="78">
        <f t="shared" si="25"/>
        <v>6.7119049167866013E-2</v>
      </c>
      <c r="F332" s="78">
        <f t="shared" si="26"/>
        <v>6.711905E-2</v>
      </c>
      <c r="G332" s="44"/>
      <c r="H332" s="40"/>
      <c r="I332" s="40"/>
      <c r="J332" s="65">
        <f t="shared" si="23"/>
        <v>5.5463502896748097E-2</v>
      </c>
      <c r="K332" s="66">
        <f t="shared" si="24"/>
        <v>1.1655547103251902E-2</v>
      </c>
      <c r="AB332" s="58"/>
      <c r="AH332" s="46"/>
    </row>
    <row r="333" spans="1:34" x14ac:dyDescent="0.35">
      <c r="A333" s="32">
        <v>45</v>
      </c>
      <c r="B333" s="32" t="s">
        <v>406</v>
      </c>
      <c r="C333" s="90">
        <v>45</v>
      </c>
      <c r="D333" s="81">
        <v>0.19542638411278571</v>
      </c>
      <c r="E333" s="78">
        <f t="shared" si="25"/>
        <v>0.20679403299247173</v>
      </c>
      <c r="F333" s="78">
        <f t="shared" si="26"/>
        <v>0.20679402999999999</v>
      </c>
      <c r="G333" s="44"/>
      <c r="H333" s="40"/>
      <c r="I333" s="40"/>
      <c r="J333" s="65">
        <f t="shared" si="23"/>
        <v>0.19542638411278571</v>
      </c>
      <c r="K333" s="66">
        <f t="shared" si="24"/>
        <v>1.1367645887214284E-2</v>
      </c>
      <c r="AB333" s="58"/>
      <c r="AH333" s="46"/>
    </row>
    <row r="334" spans="1:34" x14ac:dyDescent="0.35">
      <c r="A334" s="32">
        <v>80</v>
      </c>
      <c r="B334" s="32" t="s">
        <v>407</v>
      </c>
      <c r="C334" s="90">
        <v>80</v>
      </c>
      <c r="D334" s="81">
        <v>2.8243449177690293E-2</v>
      </c>
      <c r="E334" s="78">
        <f t="shared" si="25"/>
        <v>5.0830254116855385E-2</v>
      </c>
      <c r="F334" s="78">
        <f t="shared" si="26"/>
        <v>5.083025E-2</v>
      </c>
      <c r="G334" s="44" t="s">
        <v>249</v>
      </c>
      <c r="H334" s="40"/>
      <c r="I334" s="40"/>
      <c r="J334" s="65">
        <f t="shared" si="23"/>
        <v>2.8243449177690293E-2</v>
      </c>
      <c r="K334" s="66">
        <f t="shared" si="24"/>
        <v>2.2586800822309707E-2</v>
      </c>
      <c r="AB334" s="58"/>
      <c r="AH334" s="46"/>
    </row>
    <row r="335" spans="1:34" x14ac:dyDescent="0.35">
      <c r="A335" s="32">
        <v>103</v>
      </c>
      <c r="B335" s="32" t="s">
        <v>408</v>
      </c>
      <c r="C335" s="90">
        <v>103</v>
      </c>
      <c r="D335" s="81">
        <v>9.7459645940841406E-3</v>
      </c>
      <c r="E335" s="78">
        <f t="shared" si="25"/>
        <v>4.4205436785639443E-2</v>
      </c>
      <c r="F335" s="78">
        <f t="shared" si="26"/>
        <v>4.4205439999999999E-2</v>
      </c>
      <c r="G335" s="44" t="s">
        <v>249</v>
      </c>
      <c r="H335" s="40"/>
      <c r="I335" s="40"/>
      <c r="J335" s="65">
        <f t="shared" si="23"/>
        <v>9.7459645940841406E-3</v>
      </c>
      <c r="K335" s="66">
        <f t="shared" si="24"/>
        <v>3.445947540591586E-2</v>
      </c>
      <c r="AB335" s="58"/>
      <c r="AH335" s="46"/>
    </row>
    <row r="336" spans="1:34" x14ac:dyDescent="0.35">
      <c r="A336" s="32">
        <v>87</v>
      </c>
      <c r="B336" s="32" t="s">
        <v>409</v>
      </c>
      <c r="C336" s="90">
        <v>87</v>
      </c>
      <c r="D336" s="81">
        <v>2.9799161963987617E-2</v>
      </c>
      <c r="E336" s="78">
        <f t="shared" si="25"/>
        <v>5.0830254116855385E-2</v>
      </c>
      <c r="F336" s="78">
        <f t="shared" si="26"/>
        <v>5.083025E-2</v>
      </c>
      <c r="G336" s="44" t="s">
        <v>249</v>
      </c>
      <c r="H336" s="40"/>
      <c r="I336" s="40"/>
      <c r="J336" s="65">
        <f t="shared" si="23"/>
        <v>2.9799161963987617E-2</v>
      </c>
      <c r="K336" s="66">
        <f t="shared" si="24"/>
        <v>2.1031088036012384E-2</v>
      </c>
      <c r="AB336" s="58"/>
      <c r="AH336" s="46"/>
    </row>
    <row r="337" spans="1:34" x14ac:dyDescent="0.35">
      <c r="A337" s="32">
        <v>149</v>
      </c>
      <c r="B337" s="32" t="s">
        <v>410</v>
      </c>
      <c r="C337" s="90">
        <v>149</v>
      </c>
      <c r="D337" s="81">
        <v>1.0330361407504075E-2</v>
      </c>
      <c r="E337" s="78">
        <f t="shared" si="25"/>
        <v>4.4205436785639443E-2</v>
      </c>
      <c r="F337" s="78">
        <f t="shared" si="26"/>
        <v>4.4205439999999999E-2</v>
      </c>
      <c r="G337" s="44" t="s">
        <v>249</v>
      </c>
      <c r="H337" s="40"/>
      <c r="I337" s="40"/>
      <c r="J337" s="65">
        <f t="shared" si="23"/>
        <v>1.0330361407504075E-2</v>
      </c>
      <c r="K337" s="66">
        <f t="shared" si="24"/>
        <v>3.3875078592495923E-2</v>
      </c>
      <c r="AB337" s="58"/>
      <c r="AH337" s="46"/>
    </row>
    <row r="338" spans="1:34" x14ac:dyDescent="0.35">
      <c r="A338" s="32">
        <v>197</v>
      </c>
      <c r="B338" s="87" t="s">
        <v>570</v>
      </c>
      <c r="C338" s="90">
        <v>197</v>
      </c>
      <c r="D338" s="81">
        <v>0.16472101535060546</v>
      </c>
      <c r="E338" s="78">
        <f t="shared" si="25"/>
        <v>0.17608866423029149</v>
      </c>
      <c r="F338" s="78">
        <f t="shared" si="26"/>
        <v>0.17608866000000001</v>
      </c>
      <c r="G338" s="44"/>
      <c r="H338" s="40"/>
      <c r="I338" s="40"/>
      <c r="J338" s="65">
        <f t="shared" si="23"/>
        <v>0.16472101535060546</v>
      </c>
      <c r="K338" s="66">
        <f t="shared" si="24"/>
        <v>1.1367644649394548E-2</v>
      </c>
      <c r="AB338" s="58"/>
      <c r="AH338" s="46"/>
    </row>
    <row r="339" spans="1:34" x14ac:dyDescent="0.35">
      <c r="A339" s="32">
        <v>202</v>
      </c>
      <c r="B339" s="32" t="s">
        <v>411</v>
      </c>
      <c r="C339" s="90">
        <v>202</v>
      </c>
      <c r="D339" s="81">
        <v>4.6058050798916984E-2</v>
      </c>
      <c r="E339" s="78">
        <f t="shared" si="25"/>
        <v>5.0830254116855385E-2</v>
      </c>
      <c r="F339" s="78">
        <f t="shared" si="26"/>
        <v>5.083025E-2</v>
      </c>
      <c r="G339" s="44"/>
      <c r="H339" s="40"/>
      <c r="I339" s="40"/>
      <c r="J339" s="65">
        <f t="shared" si="23"/>
        <v>4.6058050798916984E-2</v>
      </c>
      <c r="K339" s="66">
        <f t="shared" si="24"/>
        <v>4.7721992010830161E-3</v>
      </c>
      <c r="AB339" s="58"/>
      <c r="AH339" s="46"/>
    </row>
    <row r="340" spans="1:34" x14ac:dyDescent="0.35">
      <c r="A340" s="32">
        <v>204</v>
      </c>
      <c r="B340" s="32" t="s">
        <v>412</v>
      </c>
      <c r="C340" s="90">
        <v>204</v>
      </c>
      <c r="D340" s="81">
        <v>4.6058050798916984E-2</v>
      </c>
      <c r="E340" s="78">
        <f t="shared" si="25"/>
        <v>5.0830254116855385E-2</v>
      </c>
      <c r="F340" s="78">
        <f t="shared" si="26"/>
        <v>5.083025E-2</v>
      </c>
      <c r="G340" s="44"/>
      <c r="H340" s="40"/>
      <c r="I340" s="40"/>
      <c r="J340" s="65">
        <f t="shared" si="23"/>
        <v>4.6058050798916984E-2</v>
      </c>
      <c r="K340" s="66">
        <f t="shared" si="24"/>
        <v>4.7721992010830161E-3</v>
      </c>
      <c r="AB340" s="58"/>
      <c r="AH340" s="46"/>
    </row>
    <row r="341" spans="1:34" x14ac:dyDescent="0.35">
      <c r="A341" s="32">
        <v>270</v>
      </c>
      <c r="B341" s="32" t="s">
        <v>413</v>
      </c>
      <c r="C341" s="90">
        <v>270</v>
      </c>
      <c r="D341" s="81">
        <v>1.2696702592837153E-2</v>
      </c>
      <c r="E341" s="78">
        <f t="shared" si="25"/>
        <v>4.4205436785639443E-2</v>
      </c>
      <c r="F341" s="78">
        <f t="shared" si="26"/>
        <v>4.4205439999999999E-2</v>
      </c>
      <c r="G341" s="44" t="s">
        <v>249</v>
      </c>
      <c r="H341" s="40"/>
      <c r="I341" s="40"/>
      <c r="J341" s="65">
        <f t="shared" si="23"/>
        <v>1.2696702592837153E-2</v>
      </c>
      <c r="K341" s="66">
        <f t="shared" si="24"/>
        <v>3.1508737407162847E-2</v>
      </c>
      <c r="AB341" s="58"/>
      <c r="AH341" s="46"/>
    </row>
    <row r="342" spans="1:34" x14ac:dyDescent="0.35">
      <c r="A342" s="32">
        <v>288</v>
      </c>
      <c r="B342" s="32" t="s">
        <v>414</v>
      </c>
      <c r="C342" s="90">
        <v>288</v>
      </c>
      <c r="D342" s="81">
        <v>5.155951732595055E-2</v>
      </c>
      <c r="E342" s="78">
        <f t="shared" si="25"/>
        <v>5.5463502896748097E-2</v>
      </c>
      <c r="F342" s="78">
        <f t="shared" si="26"/>
        <v>5.5463499999999999E-2</v>
      </c>
      <c r="G342" s="97"/>
      <c r="H342" s="40"/>
      <c r="I342" s="40"/>
      <c r="J342" s="65">
        <f t="shared" si="23"/>
        <v>5.155951732595055E-2</v>
      </c>
      <c r="K342" s="66">
        <f t="shared" si="24"/>
        <v>3.9039826740494485E-3</v>
      </c>
      <c r="AB342" s="58"/>
      <c r="AH342" s="46"/>
    </row>
    <row r="343" spans="1:34" x14ac:dyDescent="0.35">
      <c r="A343" s="32">
        <v>289</v>
      </c>
      <c r="B343" s="32" t="s">
        <v>415</v>
      </c>
      <c r="C343" s="90">
        <v>289</v>
      </c>
      <c r="D343" s="81">
        <v>5.155951732595055E-2</v>
      </c>
      <c r="E343" s="78">
        <f t="shared" si="25"/>
        <v>5.5463502896748097E-2</v>
      </c>
      <c r="F343" s="78">
        <f t="shared" si="26"/>
        <v>5.5463499999999999E-2</v>
      </c>
      <c r="G343" s="97"/>
      <c r="H343" s="40"/>
      <c r="I343" s="40"/>
      <c r="J343" s="65">
        <f t="shared" si="23"/>
        <v>5.155951732595055E-2</v>
      </c>
      <c r="K343" s="66">
        <f t="shared" si="24"/>
        <v>3.9039826740494485E-3</v>
      </c>
      <c r="AB343" s="58"/>
      <c r="AH343" s="46"/>
    </row>
    <row r="344" spans="1:34" x14ac:dyDescent="0.35">
      <c r="A344" s="32">
        <v>431</v>
      </c>
      <c r="B344" s="32" t="s">
        <v>416</v>
      </c>
      <c r="C344" s="90">
        <v>431</v>
      </c>
      <c r="D344" s="81">
        <v>2.9799161963987617E-2</v>
      </c>
      <c r="E344" s="78">
        <f t="shared" si="25"/>
        <v>5.0830254116855385E-2</v>
      </c>
      <c r="F344" s="78">
        <f t="shared" si="26"/>
        <v>5.083025E-2</v>
      </c>
      <c r="G344" s="44" t="s">
        <v>249</v>
      </c>
      <c r="H344" s="40"/>
      <c r="I344" s="40"/>
      <c r="J344" s="65">
        <f t="shared" si="23"/>
        <v>2.9799161963987617E-2</v>
      </c>
      <c r="K344" s="66">
        <f t="shared" si="24"/>
        <v>2.1031088036012384E-2</v>
      </c>
      <c r="AB344" s="58"/>
      <c r="AH344" s="46"/>
    </row>
    <row r="345" spans="1:34" x14ac:dyDescent="0.35">
      <c r="A345" s="32">
        <v>754</v>
      </c>
      <c r="B345" s="32" t="s">
        <v>417</v>
      </c>
      <c r="C345" s="90">
        <v>754</v>
      </c>
      <c r="D345" s="81">
        <v>1.5526907004002374E-2</v>
      </c>
      <c r="E345" s="78">
        <f t="shared" si="25"/>
        <v>2.1240585850902806E-2</v>
      </c>
      <c r="F345" s="78">
        <f t="shared" si="26"/>
        <v>2.124059E-2</v>
      </c>
      <c r="G345" s="44"/>
      <c r="H345" s="40"/>
      <c r="I345" s="40"/>
      <c r="J345" s="65">
        <f t="shared" si="23"/>
        <v>1.5526907004002374E-2</v>
      </c>
      <c r="K345" s="66">
        <f t="shared" si="24"/>
        <v>5.7136829959976258E-3</v>
      </c>
      <c r="AB345" s="58"/>
      <c r="AH345" s="46"/>
    </row>
    <row r="346" spans="1:34" x14ac:dyDescent="0.35">
      <c r="A346" s="32">
        <v>531</v>
      </c>
      <c r="B346" s="32" t="s">
        <v>418</v>
      </c>
      <c r="C346" s="90">
        <v>531</v>
      </c>
      <c r="D346" s="81">
        <v>2.9799161963987617E-2</v>
      </c>
      <c r="E346" s="78">
        <f t="shared" si="25"/>
        <v>5.0830254116855385E-2</v>
      </c>
      <c r="F346" s="78">
        <f t="shared" si="26"/>
        <v>5.083025E-2</v>
      </c>
      <c r="G346" s="44" t="s">
        <v>249</v>
      </c>
      <c r="H346" s="40"/>
      <c r="I346" s="40"/>
      <c r="J346" s="65">
        <f t="shared" si="23"/>
        <v>2.9799161963987617E-2</v>
      </c>
      <c r="K346" s="66">
        <f t="shared" si="24"/>
        <v>2.1031088036012384E-2</v>
      </c>
      <c r="AB346" s="58"/>
      <c r="AH346" s="46"/>
    </row>
    <row r="347" spans="1:34" x14ac:dyDescent="0.35">
      <c r="A347" s="32">
        <v>589</v>
      </c>
      <c r="B347" s="32" t="s">
        <v>419</v>
      </c>
      <c r="C347" s="90">
        <v>589</v>
      </c>
      <c r="D347" s="81">
        <v>0.11722197348296694</v>
      </c>
      <c r="E347" s="78">
        <f t="shared" si="25"/>
        <v>0.12354942576807711</v>
      </c>
      <c r="F347" s="78">
        <f t="shared" si="26"/>
        <v>0.12354943</v>
      </c>
      <c r="G347" s="97"/>
      <c r="H347" s="40"/>
      <c r="I347" s="40"/>
      <c r="J347" s="65">
        <f t="shared" si="23"/>
        <v>0.11722197348296694</v>
      </c>
      <c r="K347" s="66">
        <f t="shared" si="24"/>
        <v>6.3274565170330643E-3</v>
      </c>
      <c r="AB347" s="58"/>
      <c r="AH347" s="46"/>
    </row>
    <row r="348" spans="1:34" x14ac:dyDescent="0.35">
      <c r="A348" s="32">
        <v>731</v>
      </c>
      <c r="B348" s="32" t="s">
        <v>420</v>
      </c>
      <c r="C348" s="90">
        <v>731</v>
      </c>
      <c r="D348" s="81">
        <v>1.3608308982699208E-2</v>
      </c>
      <c r="E348" s="78">
        <f t="shared" si="25"/>
        <v>4.4205436785639443E-2</v>
      </c>
      <c r="F348" s="78">
        <f t="shared" si="26"/>
        <v>4.4205439999999999E-2</v>
      </c>
      <c r="G348" s="44" t="s">
        <v>249</v>
      </c>
      <c r="H348" s="40"/>
      <c r="I348" s="40"/>
      <c r="J348" s="65">
        <f t="shared" si="23"/>
        <v>1.3608308982699208E-2</v>
      </c>
      <c r="K348" s="66">
        <f t="shared" si="24"/>
        <v>3.0597131017300792E-2</v>
      </c>
      <c r="AB348" s="58"/>
      <c r="AH348" s="46"/>
    </row>
    <row r="349" spans="1:34" x14ac:dyDescent="0.35">
      <c r="A349" s="32">
        <v>782</v>
      </c>
      <c r="B349" s="32" t="s">
        <v>421</v>
      </c>
      <c r="C349" s="90">
        <v>782</v>
      </c>
      <c r="D349" s="81">
        <v>2.8243449177690293E-2</v>
      </c>
      <c r="E349" s="78">
        <f t="shared" si="25"/>
        <v>5.0830254116855385E-2</v>
      </c>
      <c r="F349" s="78">
        <f t="shared" si="26"/>
        <v>5.083025E-2</v>
      </c>
      <c r="G349" s="44" t="s">
        <v>249</v>
      </c>
      <c r="H349" s="40"/>
      <c r="I349" s="40"/>
      <c r="J349" s="65">
        <f t="shared" si="23"/>
        <v>2.8243449177690293E-2</v>
      </c>
      <c r="K349" s="66">
        <f t="shared" si="24"/>
        <v>2.2586800822309707E-2</v>
      </c>
      <c r="AB349" s="58"/>
      <c r="AH349" s="46"/>
    </row>
    <row r="350" spans="1:34" x14ac:dyDescent="0.35">
      <c r="A350" s="32">
        <v>903</v>
      </c>
      <c r="B350" s="32" t="s">
        <v>422</v>
      </c>
      <c r="C350" s="90">
        <v>903</v>
      </c>
      <c r="D350" s="81">
        <v>2.8243449177690293E-2</v>
      </c>
      <c r="E350" s="78">
        <f t="shared" si="25"/>
        <v>5.0830254116855385E-2</v>
      </c>
      <c r="F350" s="78">
        <f t="shared" si="26"/>
        <v>5.083025E-2</v>
      </c>
      <c r="G350" s="44" t="s">
        <v>249</v>
      </c>
      <c r="H350" s="40"/>
      <c r="I350" s="40"/>
      <c r="J350" s="65">
        <f t="shared" si="23"/>
        <v>2.8243449177690293E-2</v>
      </c>
      <c r="K350" s="66">
        <f t="shared" si="24"/>
        <v>2.2586800822309707E-2</v>
      </c>
      <c r="AB350" s="58"/>
      <c r="AH350" s="46"/>
    </row>
    <row r="351" spans="1:34" x14ac:dyDescent="0.35">
      <c r="A351" s="32">
        <v>911</v>
      </c>
      <c r="B351" s="32" t="s">
        <v>423</v>
      </c>
      <c r="C351" s="90">
        <v>911</v>
      </c>
      <c r="D351" s="81">
        <v>2.8243449177690293E-2</v>
      </c>
      <c r="E351" s="78">
        <f t="shared" si="25"/>
        <v>5.0830254116855385E-2</v>
      </c>
      <c r="F351" s="78">
        <f t="shared" si="26"/>
        <v>5.083025E-2</v>
      </c>
      <c r="G351" s="44" t="s">
        <v>249</v>
      </c>
      <c r="H351" s="40"/>
      <c r="I351" s="40"/>
      <c r="J351" s="65">
        <f t="shared" si="23"/>
        <v>2.8243449177690293E-2</v>
      </c>
      <c r="K351" s="66">
        <f t="shared" si="24"/>
        <v>2.2586800822309707E-2</v>
      </c>
      <c r="AB351" s="58"/>
      <c r="AH351" s="46"/>
    </row>
    <row r="352" spans="1:34" x14ac:dyDescent="0.35">
      <c r="A352" s="32">
        <v>912</v>
      </c>
      <c r="B352" s="32" t="s">
        <v>424</v>
      </c>
      <c r="C352" s="90">
        <v>912</v>
      </c>
      <c r="D352" s="81">
        <v>2.8243449177690293E-2</v>
      </c>
      <c r="E352" s="78">
        <f t="shared" si="25"/>
        <v>5.0830254116855385E-2</v>
      </c>
      <c r="F352" s="78">
        <f t="shared" si="26"/>
        <v>5.083025E-2</v>
      </c>
      <c r="G352" s="44" t="s">
        <v>249</v>
      </c>
      <c r="H352" s="40"/>
      <c r="I352" s="40"/>
      <c r="J352" s="65">
        <f t="shared" si="23"/>
        <v>2.8243449177690293E-2</v>
      </c>
      <c r="K352" s="66">
        <f t="shared" si="24"/>
        <v>2.2586800822309707E-2</v>
      </c>
      <c r="AB352" s="58"/>
      <c r="AH352" s="46"/>
    </row>
    <row r="353" spans="1:34" x14ac:dyDescent="0.35">
      <c r="A353" s="32">
        <v>914</v>
      </c>
      <c r="B353" s="32" t="s">
        <v>425</v>
      </c>
      <c r="C353" s="90">
        <v>914</v>
      </c>
      <c r="D353" s="81">
        <v>2.8243449177690293E-2</v>
      </c>
      <c r="E353" s="78">
        <f t="shared" si="25"/>
        <v>5.0830254116855385E-2</v>
      </c>
      <c r="F353" s="78">
        <f t="shared" si="26"/>
        <v>5.083025E-2</v>
      </c>
      <c r="G353" s="44" t="s">
        <v>249</v>
      </c>
      <c r="H353" s="40"/>
      <c r="I353" s="40"/>
      <c r="J353" s="65">
        <f t="shared" si="23"/>
        <v>2.8243449177690293E-2</v>
      </c>
      <c r="K353" s="66">
        <f t="shared" si="24"/>
        <v>2.2586800822309707E-2</v>
      </c>
      <c r="AB353" s="58"/>
      <c r="AH353" s="46"/>
    </row>
    <row r="354" spans="1:34" x14ac:dyDescent="0.35">
      <c r="A354" s="32">
        <v>915</v>
      </c>
      <c r="B354" s="32" t="s">
        <v>426</v>
      </c>
      <c r="C354" s="90">
        <v>915</v>
      </c>
      <c r="D354" s="81">
        <v>2.8243449177690293E-2</v>
      </c>
      <c r="E354" s="78">
        <f t="shared" si="25"/>
        <v>5.0830254116855385E-2</v>
      </c>
      <c r="F354" s="78">
        <f t="shared" si="26"/>
        <v>5.083025E-2</v>
      </c>
      <c r="G354" s="44" t="s">
        <v>249</v>
      </c>
      <c r="H354" s="40"/>
      <c r="I354" s="40"/>
      <c r="J354" s="65">
        <f t="shared" si="23"/>
        <v>2.8243449177690293E-2</v>
      </c>
      <c r="K354" s="66">
        <f t="shared" si="24"/>
        <v>2.2586800822309707E-2</v>
      </c>
      <c r="AB354" s="58"/>
      <c r="AH354" s="46"/>
    </row>
    <row r="355" spans="1:34" x14ac:dyDescent="0.35">
      <c r="A355" s="32">
        <v>916</v>
      </c>
      <c r="B355" s="32" t="s">
        <v>427</v>
      </c>
      <c r="C355" s="90">
        <v>916</v>
      </c>
      <c r="D355" s="81">
        <v>2.8243449177690293E-2</v>
      </c>
      <c r="E355" s="78">
        <f t="shared" si="25"/>
        <v>5.0830254116855385E-2</v>
      </c>
      <c r="F355" s="78">
        <f t="shared" si="26"/>
        <v>5.083025E-2</v>
      </c>
      <c r="G355" s="44" t="s">
        <v>249</v>
      </c>
      <c r="H355" s="40"/>
      <c r="I355" s="40"/>
      <c r="J355" s="65">
        <f t="shared" si="23"/>
        <v>2.8243449177690293E-2</v>
      </c>
      <c r="K355" s="66">
        <f t="shared" si="24"/>
        <v>2.2586800822309707E-2</v>
      </c>
      <c r="AB355" s="58"/>
      <c r="AH355" s="46"/>
    </row>
    <row r="356" spans="1:34" x14ac:dyDescent="0.35">
      <c r="A356" s="32">
        <v>918</v>
      </c>
      <c r="B356" s="32" t="s">
        <v>428</v>
      </c>
      <c r="C356" s="90">
        <v>918</v>
      </c>
      <c r="D356" s="81">
        <v>2.8243449177690293E-2</v>
      </c>
      <c r="E356" s="78">
        <f t="shared" si="25"/>
        <v>5.0830254116855385E-2</v>
      </c>
      <c r="F356" s="78">
        <f t="shared" si="26"/>
        <v>5.083025E-2</v>
      </c>
      <c r="G356" s="44" t="s">
        <v>249</v>
      </c>
      <c r="H356" s="40"/>
      <c r="I356" s="40"/>
      <c r="J356" s="65">
        <f t="shared" si="23"/>
        <v>2.8243449177690293E-2</v>
      </c>
      <c r="K356" s="66">
        <f t="shared" si="24"/>
        <v>2.2586800822309707E-2</v>
      </c>
      <c r="AB356" s="58"/>
      <c r="AH356" s="46"/>
    </row>
    <row r="357" spans="1:34" x14ac:dyDescent="0.35">
      <c r="A357" s="32">
        <v>919</v>
      </c>
      <c r="B357" s="32" t="s">
        <v>429</v>
      </c>
      <c r="C357" s="90">
        <v>919</v>
      </c>
      <c r="D357" s="81">
        <v>2.8243449177690293E-2</v>
      </c>
      <c r="E357" s="78">
        <f t="shared" si="25"/>
        <v>5.0830254116855385E-2</v>
      </c>
      <c r="F357" s="78">
        <f t="shared" si="26"/>
        <v>5.083025E-2</v>
      </c>
      <c r="G357" s="44" t="s">
        <v>249</v>
      </c>
      <c r="H357" s="40"/>
      <c r="I357" s="40"/>
      <c r="J357" s="65">
        <f t="shared" si="23"/>
        <v>2.8243449177690293E-2</v>
      </c>
      <c r="K357" s="66">
        <f t="shared" si="24"/>
        <v>2.2586800822309707E-2</v>
      </c>
      <c r="AB357" s="58"/>
      <c r="AH357" s="46"/>
    </row>
    <row r="358" spans="1:34" x14ac:dyDescent="0.35">
      <c r="A358" s="32">
        <v>922</v>
      </c>
      <c r="B358" s="32" t="s">
        <v>430</v>
      </c>
      <c r="C358" s="90">
        <v>922</v>
      </c>
      <c r="D358" s="81">
        <v>2.8243449177690293E-2</v>
      </c>
      <c r="E358" s="78">
        <f t="shared" si="25"/>
        <v>5.0830254116855385E-2</v>
      </c>
      <c r="F358" s="78">
        <f t="shared" si="26"/>
        <v>5.083025E-2</v>
      </c>
      <c r="G358" s="44" t="s">
        <v>249</v>
      </c>
      <c r="H358" s="40"/>
      <c r="I358" s="40"/>
      <c r="J358" s="65">
        <f t="shared" si="23"/>
        <v>2.8243449177690293E-2</v>
      </c>
      <c r="K358" s="66">
        <f t="shared" si="24"/>
        <v>2.2586800822309707E-2</v>
      </c>
      <c r="AB358" s="58"/>
      <c r="AH358" s="46"/>
    </row>
    <row r="359" spans="1:34" x14ac:dyDescent="0.35">
      <c r="A359" s="32">
        <v>925</v>
      </c>
      <c r="B359" s="32" t="s">
        <v>431</v>
      </c>
      <c r="C359" s="90">
        <v>925</v>
      </c>
      <c r="D359" s="81">
        <v>2.8243449177690293E-2</v>
      </c>
      <c r="E359" s="78">
        <f t="shared" si="25"/>
        <v>5.0830254116855385E-2</v>
      </c>
      <c r="F359" s="78">
        <f t="shared" si="26"/>
        <v>5.083025E-2</v>
      </c>
      <c r="G359" s="44" t="s">
        <v>249</v>
      </c>
      <c r="H359" s="40"/>
      <c r="I359" s="40"/>
      <c r="J359" s="65">
        <f t="shared" si="23"/>
        <v>2.8243449177690293E-2</v>
      </c>
      <c r="K359" s="66">
        <f t="shared" si="24"/>
        <v>2.2586800822309707E-2</v>
      </c>
      <c r="AB359" s="58"/>
      <c r="AH359" s="46"/>
    </row>
    <row r="360" spans="1:34" x14ac:dyDescent="0.35">
      <c r="A360" s="32">
        <v>930</v>
      </c>
      <c r="B360" s="32" t="s">
        <v>432</v>
      </c>
      <c r="C360" s="90">
        <v>930</v>
      </c>
      <c r="D360" s="81">
        <v>2.8243449177690293E-2</v>
      </c>
      <c r="E360" s="78">
        <f t="shared" si="25"/>
        <v>5.0830254116855385E-2</v>
      </c>
      <c r="F360" s="78">
        <f t="shared" si="26"/>
        <v>5.083025E-2</v>
      </c>
      <c r="G360" s="44" t="s">
        <v>249</v>
      </c>
      <c r="H360" s="40"/>
      <c r="I360" s="40"/>
      <c r="J360" s="65">
        <f t="shared" si="23"/>
        <v>2.8243449177690293E-2</v>
      </c>
      <c r="K360" s="66">
        <f t="shared" si="24"/>
        <v>2.2586800822309707E-2</v>
      </c>
      <c r="AB360" s="58"/>
      <c r="AH360" s="46"/>
    </row>
    <row r="361" spans="1:34" x14ac:dyDescent="0.35">
      <c r="A361" s="32">
        <v>932</v>
      </c>
      <c r="B361" s="32" t="s">
        <v>433</v>
      </c>
      <c r="C361" s="90">
        <v>932</v>
      </c>
      <c r="D361" s="81">
        <v>2.8243449177690293E-2</v>
      </c>
      <c r="E361" s="78">
        <f t="shared" si="25"/>
        <v>5.0830254116855385E-2</v>
      </c>
      <c r="F361" s="78">
        <f t="shared" si="26"/>
        <v>5.083025E-2</v>
      </c>
      <c r="G361" s="44" t="s">
        <v>249</v>
      </c>
      <c r="H361" s="40"/>
      <c r="I361" s="40"/>
      <c r="J361" s="65">
        <f t="shared" si="23"/>
        <v>2.8243449177690293E-2</v>
      </c>
      <c r="K361" s="66">
        <f t="shared" si="24"/>
        <v>2.2586800822309707E-2</v>
      </c>
      <c r="AB361" s="58"/>
      <c r="AH361" s="46"/>
    </row>
    <row r="362" spans="1:34" x14ac:dyDescent="0.35">
      <c r="A362" s="32">
        <v>938</v>
      </c>
      <c r="B362" s="32" t="s">
        <v>434</v>
      </c>
      <c r="C362" s="90">
        <v>938</v>
      </c>
      <c r="D362" s="81">
        <v>2.8243449177690293E-2</v>
      </c>
      <c r="E362" s="78">
        <f t="shared" si="25"/>
        <v>5.0830254116855385E-2</v>
      </c>
      <c r="F362" s="78">
        <f t="shared" si="26"/>
        <v>5.083025E-2</v>
      </c>
      <c r="G362" s="44" t="s">
        <v>249</v>
      </c>
      <c r="H362" s="40"/>
      <c r="I362" s="40"/>
      <c r="J362" s="65">
        <f t="shared" si="23"/>
        <v>2.8243449177690293E-2</v>
      </c>
      <c r="K362" s="66">
        <f t="shared" si="24"/>
        <v>2.2586800822309707E-2</v>
      </c>
      <c r="AB362" s="58"/>
      <c r="AH362" s="46"/>
    </row>
    <row r="363" spans="1:34" x14ac:dyDescent="0.35">
      <c r="A363" s="32">
        <v>940</v>
      </c>
      <c r="B363" s="32" t="s">
        <v>435</v>
      </c>
      <c r="C363" s="90">
        <v>940</v>
      </c>
      <c r="D363" s="81">
        <v>2.8243449177690293E-2</v>
      </c>
      <c r="E363" s="78">
        <f t="shared" si="25"/>
        <v>5.0830254116855385E-2</v>
      </c>
      <c r="F363" s="78">
        <f t="shared" si="26"/>
        <v>5.083025E-2</v>
      </c>
      <c r="G363" s="44" t="s">
        <v>249</v>
      </c>
      <c r="H363" s="40"/>
      <c r="I363" s="40"/>
      <c r="J363" s="65">
        <f t="shared" si="23"/>
        <v>2.8243449177690293E-2</v>
      </c>
      <c r="K363" s="66">
        <f t="shared" si="24"/>
        <v>2.2586800822309707E-2</v>
      </c>
      <c r="AB363" s="58"/>
      <c r="AH363" s="46"/>
    </row>
    <row r="364" spans="1:34" x14ac:dyDescent="0.35">
      <c r="A364" s="32">
        <v>944</v>
      </c>
      <c r="B364" s="32" t="s">
        <v>436</v>
      </c>
      <c r="C364" s="90">
        <v>944</v>
      </c>
      <c r="D364" s="81">
        <v>2.8243449177690293E-2</v>
      </c>
      <c r="E364" s="78">
        <f t="shared" si="25"/>
        <v>5.0830254116855385E-2</v>
      </c>
      <c r="F364" s="78">
        <f t="shared" si="26"/>
        <v>5.083025E-2</v>
      </c>
      <c r="G364" s="44" t="s">
        <v>249</v>
      </c>
      <c r="H364" s="40"/>
      <c r="I364" s="40"/>
      <c r="J364" s="65">
        <f t="shared" si="23"/>
        <v>2.8243449177690293E-2</v>
      </c>
      <c r="K364" s="66">
        <f t="shared" si="24"/>
        <v>2.2586800822309707E-2</v>
      </c>
      <c r="AB364" s="58"/>
      <c r="AH364" s="46"/>
    </row>
    <row r="365" spans="1:34" x14ac:dyDescent="0.35">
      <c r="A365" s="32">
        <v>951</v>
      </c>
      <c r="B365" s="32" t="s">
        <v>437</v>
      </c>
      <c r="C365" s="90">
        <v>951</v>
      </c>
      <c r="D365" s="81">
        <v>2.8243449177690293E-2</v>
      </c>
      <c r="E365" s="78">
        <f t="shared" si="25"/>
        <v>5.0830254116855385E-2</v>
      </c>
      <c r="F365" s="78">
        <f t="shared" si="26"/>
        <v>5.083025E-2</v>
      </c>
      <c r="G365" s="44" t="s">
        <v>249</v>
      </c>
      <c r="H365" s="40"/>
      <c r="I365" s="40"/>
      <c r="J365" s="65">
        <f t="shared" si="23"/>
        <v>2.8243449177690293E-2</v>
      </c>
      <c r="K365" s="66">
        <f t="shared" si="24"/>
        <v>2.2586800822309707E-2</v>
      </c>
      <c r="AB365" s="58"/>
      <c r="AH365" s="46"/>
    </row>
    <row r="366" spans="1:34" x14ac:dyDescent="0.35">
      <c r="A366" s="32">
        <v>952</v>
      </c>
      <c r="B366" s="32" t="s">
        <v>438</v>
      </c>
      <c r="C366" s="90">
        <v>952</v>
      </c>
      <c r="D366" s="81">
        <v>2.8243449177690293E-2</v>
      </c>
      <c r="E366" s="78">
        <f t="shared" si="25"/>
        <v>5.0830254116855385E-2</v>
      </c>
      <c r="F366" s="78">
        <f t="shared" si="26"/>
        <v>5.083025E-2</v>
      </c>
      <c r="G366" s="44" t="s">
        <v>249</v>
      </c>
      <c r="H366" s="40"/>
      <c r="I366" s="40"/>
      <c r="J366" s="65">
        <f t="shared" si="23"/>
        <v>2.8243449177690293E-2</v>
      </c>
      <c r="K366" s="66">
        <f t="shared" si="24"/>
        <v>2.2586800822309707E-2</v>
      </c>
      <c r="AB366" s="58"/>
      <c r="AH366" s="46"/>
    </row>
    <row r="367" spans="1:34" x14ac:dyDescent="0.35">
      <c r="A367" s="32">
        <v>1185</v>
      </c>
      <c r="B367" s="32" t="s">
        <v>439</v>
      </c>
      <c r="C367" s="90">
        <v>1185</v>
      </c>
      <c r="D367" s="81">
        <v>9.7459645940841406E-3</v>
      </c>
      <c r="E367" s="78">
        <f t="shared" si="25"/>
        <v>4.4205436785639443E-2</v>
      </c>
      <c r="F367" s="78">
        <f t="shared" si="26"/>
        <v>4.4205439999999999E-2</v>
      </c>
      <c r="G367" s="44" t="s">
        <v>249</v>
      </c>
      <c r="H367" s="40"/>
      <c r="I367" s="40"/>
      <c r="J367" s="65">
        <f t="shared" si="23"/>
        <v>9.7459645940841406E-3</v>
      </c>
      <c r="K367" s="66">
        <f t="shared" si="24"/>
        <v>3.445947540591586E-2</v>
      </c>
      <c r="AB367" s="58"/>
      <c r="AH367" s="46"/>
    </row>
    <row r="368" spans="1:34" x14ac:dyDescent="0.35">
      <c r="A368" s="32">
        <v>1200</v>
      </c>
      <c r="B368" s="32" t="s">
        <v>440</v>
      </c>
      <c r="C368" s="90">
        <v>1200</v>
      </c>
      <c r="D368" s="81">
        <v>9.7459645940841406E-3</v>
      </c>
      <c r="E368" s="78">
        <f t="shared" si="25"/>
        <v>4.4205436785639443E-2</v>
      </c>
      <c r="F368" s="78">
        <f t="shared" si="26"/>
        <v>4.4205439999999999E-2</v>
      </c>
      <c r="G368" s="44" t="s">
        <v>249</v>
      </c>
      <c r="H368" s="40"/>
      <c r="I368" s="40"/>
      <c r="J368" s="65">
        <f t="shared" si="23"/>
        <v>9.7459645940841406E-3</v>
      </c>
      <c r="K368" s="66">
        <f t="shared" si="24"/>
        <v>3.445947540591586E-2</v>
      </c>
      <c r="AB368" s="58"/>
      <c r="AH368" s="46"/>
    </row>
    <row r="369" spans="1:34" x14ac:dyDescent="0.35">
      <c r="A369" s="32">
        <v>1201</v>
      </c>
      <c r="B369" s="32" t="s">
        <v>441</v>
      </c>
      <c r="C369" s="90">
        <v>1201</v>
      </c>
      <c r="D369" s="81">
        <v>9.7459645940841406E-3</v>
      </c>
      <c r="E369" s="78">
        <f t="shared" si="25"/>
        <v>4.4205436785639443E-2</v>
      </c>
      <c r="F369" s="78">
        <f t="shared" si="26"/>
        <v>4.4205439999999999E-2</v>
      </c>
      <c r="G369" s="44" t="s">
        <v>249</v>
      </c>
      <c r="H369" s="40"/>
      <c r="I369" s="40"/>
      <c r="J369" s="65">
        <f t="shared" si="23"/>
        <v>9.7459645940841406E-3</v>
      </c>
      <c r="K369" s="66">
        <f t="shared" si="24"/>
        <v>3.445947540591586E-2</v>
      </c>
      <c r="AB369" s="58"/>
      <c r="AH369" s="46"/>
    </row>
    <row r="370" spans="1:34" x14ac:dyDescent="0.35">
      <c r="A370" s="32">
        <v>1327</v>
      </c>
      <c r="B370" s="32" t="s">
        <v>442</v>
      </c>
      <c r="C370" s="90">
        <v>1327</v>
      </c>
      <c r="D370" s="81">
        <v>6.5352735671943994E-3</v>
      </c>
      <c r="E370" s="78">
        <f t="shared" si="25"/>
        <v>4.4205436785639443E-2</v>
      </c>
      <c r="F370" s="78">
        <f t="shared" si="26"/>
        <v>4.4205439999999999E-2</v>
      </c>
      <c r="G370" s="44" t="s">
        <v>249</v>
      </c>
      <c r="H370" s="40"/>
      <c r="I370" s="40"/>
      <c r="J370" s="65">
        <f t="shared" si="23"/>
        <v>6.5352735671943994E-3</v>
      </c>
      <c r="K370" s="66">
        <f t="shared" si="24"/>
        <v>3.7670166432805602E-2</v>
      </c>
      <c r="AB370" s="58"/>
      <c r="AH370" s="46"/>
    </row>
    <row r="371" spans="1:34" x14ac:dyDescent="0.35">
      <c r="A371" s="32">
        <v>1328</v>
      </c>
      <c r="B371" s="32" t="s">
        <v>443</v>
      </c>
      <c r="C371" s="90">
        <v>1328</v>
      </c>
      <c r="D371" s="81">
        <v>1.0247658489014048E-2</v>
      </c>
      <c r="E371" s="78">
        <f t="shared" si="25"/>
        <v>4.4205436785639443E-2</v>
      </c>
      <c r="F371" s="78">
        <f t="shared" si="26"/>
        <v>4.4205439999999999E-2</v>
      </c>
      <c r="G371" s="44" t="s">
        <v>249</v>
      </c>
      <c r="H371" s="40"/>
      <c r="I371" s="40"/>
      <c r="J371" s="65">
        <f t="shared" si="23"/>
        <v>1.0247658489014048E-2</v>
      </c>
      <c r="K371" s="66">
        <f t="shared" si="24"/>
        <v>3.3957781510985954E-2</v>
      </c>
      <c r="AB371" s="58"/>
      <c r="AH371" s="46"/>
    </row>
    <row r="372" spans="1:34" x14ac:dyDescent="0.35">
      <c r="A372" s="32">
        <v>1339</v>
      </c>
      <c r="B372" s="32" t="s">
        <v>444</v>
      </c>
      <c r="C372" s="90">
        <v>1339</v>
      </c>
      <c r="D372" s="81">
        <v>2.3583205858480241E-2</v>
      </c>
      <c r="E372" s="78">
        <f t="shared" si="25"/>
        <v>5.0830254116855385E-2</v>
      </c>
      <c r="F372" s="78">
        <f t="shared" si="26"/>
        <v>5.083025E-2</v>
      </c>
      <c r="G372" s="44" t="s">
        <v>249</v>
      </c>
      <c r="H372" s="40"/>
      <c r="I372" s="40"/>
      <c r="J372" s="65">
        <f t="shared" si="23"/>
        <v>2.3583205858480241E-2</v>
      </c>
      <c r="K372" s="66">
        <f t="shared" si="24"/>
        <v>2.7247044141519759E-2</v>
      </c>
      <c r="AB372" s="58"/>
      <c r="AH372" s="46"/>
    </row>
    <row r="373" spans="1:34" x14ac:dyDescent="0.35">
      <c r="A373" s="32">
        <v>856</v>
      </c>
      <c r="B373" s="32" t="s">
        <v>445</v>
      </c>
      <c r="C373" s="90">
        <v>856</v>
      </c>
      <c r="D373" s="81">
        <v>9.7459645940841406E-3</v>
      </c>
      <c r="E373" s="78">
        <f t="shared" si="25"/>
        <v>4.4205436785639443E-2</v>
      </c>
      <c r="F373" s="78">
        <f t="shared" si="26"/>
        <v>4.4205439999999999E-2</v>
      </c>
      <c r="G373" s="44" t="s">
        <v>249</v>
      </c>
      <c r="H373" s="40"/>
      <c r="I373" s="40"/>
      <c r="J373" s="65">
        <f t="shared" si="23"/>
        <v>9.7459645940841406E-3</v>
      </c>
      <c r="K373" s="66">
        <f t="shared" si="24"/>
        <v>3.445947540591586E-2</v>
      </c>
      <c r="AB373" s="58"/>
      <c r="AH373" s="46"/>
    </row>
    <row r="374" spans="1:34" x14ac:dyDescent="0.35">
      <c r="A374" s="32">
        <v>709</v>
      </c>
      <c r="B374" s="32" t="s">
        <v>446</v>
      </c>
      <c r="C374" s="90">
        <v>709</v>
      </c>
      <c r="D374" s="81">
        <v>8.5248052868934256E-3</v>
      </c>
      <c r="E374" s="78">
        <f t="shared" si="25"/>
        <v>4.4205436785639443E-2</v>
      </c>
      <c r="F374" s="78">
        <f t="shared" si="26"/>
        <v>4.4205439999999999E-2</v>
      </c>
      <c r="G374" s="44" t="s">
        <v>249</v>
      </c>
      <c r="H374" s="40"/>
      <c r="I374" s="40"/>
      <c r="J374" s="65">
        <f t="shared" si="23"/>
        <v>8.5248052868934256E-3</v>
      </c>
      <c r="K374" s="66">
        <f t="shared" si="24"/>
        <v>3.5680634713106577E-2</v>
      </c>
      <c r="AB374" s="58"/>
      <c r="AH374" s="46"/>
    </row>
    <row r="375" spans="1:34" x14ac:dyDescent="0.35">
      <c r="A375" s="32">
        <v>685</v>
      </c>
      <c r="B375" s="32" t="s">
        <v>447</v>
      </c>
      <c r="C375" s="90">
        <v>685</v>
      </c>
      <c r="D375" s="81">
        <v>1.2696702592837153E-2</v>
      </c>
      <c r="E375" s="78">
        <f t="shared" si="25"/>
        <v>4.4205436785639443E-2</v>
      </c>
      <c r="F375" s="78">
        <f t="shared" si="26"/>
        <v>4.4205439999999999E-2</v>
      </c>
      <c r="G375" s="44" t="s">
        <v>249</v>
      </c>
      <c r="H375" s="40"/>
      <c r="I375" s="40"/>
      <c r="J375" s="65">
        <f t="shared" si="23"/>
        <v>1.2696702592837153E-2</v>
      </c>
      <c r="K375" s="66">
        <f t="shared" si="24"/>
        <v>3.1508737407162847E-2</v>
      </c>
      <c r="AB375" s="58"/>
      <c r="AH375" s="46"/>
    </row>
    <row r="376" spans="1:34" x14ac:dyDescent="0.35">
      <c r="A376" s="32">
        <v>1345</v>
      </c>
      <c r="B376" s="32" t="s">
        <v>448</v>
      </c>
      <c r="C376" s="90">
        <v>1345</v>
      </c>
      <c r="D376" s="81">
        <v>3.9594360749025448E-2</v>
      </c>
      <c r="E376" s="78">
        <f t="shared" si="25"/>
        <v>4.4205436785639443E-2</v>
      </c>
      <c r="F376" s="78">
        <f t="shared" si="26"/>
        <v>4.4205439999999999E-2</v>
      </c>
      <c r="G376" s="44"/>
      <c r="H376" s="40"/>
      <c r="I376" s="40"/>
      <c r="J376" s="65">
        <f t="shared" si="23"/>
        <v>3.9594360749025448E-2</v>
      </c>
      <c r="K376" s="66">
        <f t="shared" si="24"/>
        <v>4.6110792509745507E-3</v>
      </c>
      <c r="AB376" s="58"/>
      <c r="AH376" s="46"/>
    </row>
    <row r="377" spans="1:34" x14ac:dyDescent="0.35">
      <c r="A377" s="32">
        <v>1346</v>
      </c>
      <c r="B377" s="32" t="s">
        <v>449</v>
      </c>
      <c r="C377" s="90">
        <v>1346</v>
      </c>
      <c r="D377" s="81">
        <v>8.0241181725313662E-3</v>
      </c>
      <c r="E377" s="78">
        <f t="shared" si="25"/>
        <v>4.4205436785639443E-2</v>
      </c>
      <c r="F377" s="78">
        <f t="shared" si="26"/>
        <v>4.4205439999999999E-2</v>
      </c>
      <c r="G377" s="44" t="s">
        <v>249</v>
      </c>
      <c r="H377" s="40"/>
      <c r="I377" s="40"/>
      <c r="J377" s="65">
        <f t="shared" si="23"/>
        <v>8.0241181725313662E-3</v>
      </c>
      <c r="K377" s="66">
        <f t="shared" si="24"/>
        <v>3.6181321827468631E-2</v>
      </c>
      <c r="AB377" s="58"/>
      <c r="AH377" s="46"/>
    </row>
    <row r="378" spans="1:34" x14ac:dyDescent="0.35">
      <c r="A378" s="32">
        <v>1347</v>
      </c>
      <c r="B378" s="32" t="s">
        <v>450</v>
      </c>
      <c r="C378" s="90">
        <v>1347</v>
      </c>
      <c r="D378" s="81">
        <v>2.6085558088752833E-2</v>
      </c>
      <c r="E378" s="78">
        <f t="shared" si="25"/>
        <v>5.0830254116855385E-2</v>
      </c>
      <c r="F378" s="78">
        <f t="shared" si="26"/>
        <v>5.083025E-2</v>
      </c>
      <c r="G378" s="44" t="s">
        <v>249</v>
      </c>
      <c r="H378" s="40"/>
      <c r="I378" s="40"/>
      <c r="J378" s="65">
        <f t="shared" si="23"/>
        <v>2.6085558088752833E-2</v>
      </c>
      <c r="K378" s="66">
        <f t="shared" si="24"/>
        <v>2.4744691911247167E-2</v>
      </c>
      <c r="AB378" s="58"/>
      <c r="AH378" s="46"/>
    </row>
    <row r="379" spans="1:34" x14ac:dyDescent="0.35">
      <c r="A379" s="32">
        <v>1349</v>
      </c>
      <c r="B379" s="32" t="s">
        <v>451</v>
      </c>
      <c r="C379" s="90">
        <v>1349</v>
      </c>
      <c r="D379" s="81">
        <v>1.2904420920716997E-2</v>
      </c>
      <c r="E379" s="78">
        <f t="shared" si="25"/>
        <v>4.4205436785639443E-2</v>
      </c>
      <c r="F379" s="78">
        <f t="shared" si="26"/>
        <v>4.4205439999999999E-2</v>
      </c>
      <c r="G379" s="44" t="s">
        <v>249</v>
      </c>
      <c r="H379" s="40"/>
      <c r="I379" s="40"/>
      <c r="J379" s="65">
        <f t="shared" si="23"/>
        <v>1.2904420920716997E-2</v>
      </c>
      <c r="K379" s="66">
        <f t="shared" si="24"/>
        <v>3.1301019079283003E-2</v>
      </c>
      <c r="AB379" s="58"/>
      <c r="AH379" s="46"/>
    </row>
    <row r="380" spans="1:34" x14ac:dyDescent="0.35">
      <c r="A380" s="32">
        <v>1350</v>
      </c>
      <c r="B380" s="32" t="s">
        <v>452</v>
      </c>
      <c r="C380" s="90">
        <v>1350</v>
      </c>
      <c r="D380" s="81">
        <v>8.5862434687446008E-3</v>
      </c>
      <c r="E380" s="78">
        <f t="shared" si="25"/>
        <v>4.4205436785639443E-2</v>
      </c>
      <c r="F380" s="78">
        <f t="shared" si="26"/>
        <v>4.4205439999999999E-2</v>
      </c>
      <c r="G380" s="44" t="s">
        <v>249</v>
      </c>
      <c r="H380" s="40"/>
      <c r="I380" s="40"/>
      <c r="J380" s="65">
        <f t="shared" si="23"/>
        <v>8.5862434687446008E-3</v>
      </c>
      <c r="K380" s="66">
        <f t="shared" si="24"/>
        <v>3.56191965312554E-2</v>
      </c>
      <c r="AB380" s="58"/>
      <c r="AH380" s="46"/>
    </row>
    <row r="381" spans="1:34" x14ac:dyDescent="0.35">
      <c r="A381" s="32">
        <v>1351</v>
      </c>
      <c r="B381" s="32" t="s">
        <v>453</v>
      </c>
      <c r="C381" s="90">
        <v>1351</v>
      </c>
      <c r="D381" s="81">
        <v>1.3870166944024081E-2</v>
      </c>
      <c r="E381" s="78">
        <f t="shared" si="25"/>
        <v>4.4205436785639443E-2</v>
      </c>
      <c r="F381" s="78">
        <f t="shared" si="26"/>
        <v>4.4205439999999999E-2</v>
      </c>
      <c r="G381" s="44" t="s">
        <v>249</v>
      </c>
      <c r="H381" s="40"/>
      <c r="I381" s="40"/>
      <c r="J381" s="65">
        <f t="shared" si="23"/>
        <v>1.3870166944024081E-2</v>
      </c>
      <c r="K381" s="66">
        <f t="shared" si="24"/>
        <v>3.0335273055975918E-2</v>
      </c>
      <c r="AB381" s="58"/>
      <c r="AH381" s="46"/>
    </row>
    <row r="382" spans="1:34" x14ac:dyDescent="0.35">
      <c r="A382" s="32">
        <v>1352</v>
      </c>
      <c r="B382" s="32" t="s">
        <v>454</v>
      </c>
      <c r="C382" s="90">
        <v>1352</v>
      </c>
      <c r="D382" s="81">
        <v>6.0692108595073405E-3</v>
      </c>
      <c r="E382" s="78">
        <f t="shared" si="25"/>
        <v>4.4205436785639443E-2</v>
      </c>
      <c r="F382" s="78">
        <f t="shared" si="26"/>
        <v>4.4205439999999999E-2</v>
      </c>
      <c r="G382" s="44" t="s">
        <v>249</v>
      </c>
      <c r="H382" s="40"/>
      <c r="I382" s="40"/>
      <c r="J382" s="65">
        <f t="shared" si="23"/>
        <v>6.0692108595073405E-3</v>
      </c>
      <c r="K382" s="66">
        <f t="shared" si="24"/>
        <v>3.813622914049266E-2</v>
      </c>
      <c r="AB382" s="58"/>
      <c r="AH382" s="46"/>
    </row>
    <row r="383" spans="1:34" x14ac:dyDescent="0.35">
      <c r="A383" s="32">
        <v>1353</v>
      </c>
      <c r="B383" s="32" t="s">
        <v>455</v>
      </c>
      <c r="C383" s="90">
        <v>1353</v>
      </c>
      <c r="D383" s="81">
        <v>3.9594360749025448E-2</v>
      </c>
      <c r="E383" s="78">
        <f t="shared" si="25"/>
        <v>4.4205436785639443E-2</v>
      </c>
      <c r="F383" s="78">
        <f t="shared" si="26"/>
        <v>4.4205439999999999E-2</v>
      </c>
      <c r="G383" s="44"/>
      <c r="H383" s="40"/>
      <c r="I383" s="40"/>
      <c r="J383" s="65">
        <f t="shared" si="23"/>
        <v>3.9594360749025448E-2</v>
      </c>
      <c r="K383" s="66">
        <f t="shared" si="24"/>
        <v>4.6110792509745507E-3</v>
      </c>
      <c r="AB383" s="58"/>
      <c r="AH383" s="46"/>
    </row>
    <row r="384" spans="1:34" x14ac:dyDescent="0.35">
      <c r="A384" s="32">
        <v>1354</v>
      </c>
      <c r="B384" s="32" t="s">
        <v>456</v>
      </c>
      <c r="C384" s="90">
        <v>1354</v>
      </c>
      <c r="D384" s="81">
        <v>1.2002067439922003E-2</v>
      </c>
      <c r="E384" s="78">
        <f t="shared" si="25"/>
        <v>4.4205436785639443E-2</v>
      </c>
      <c r="F384" s="78">
        <f t="shared" si="26"/>
        <v>4.4205439999999999E-2</v>
      </c>
      <c r="G384" s="44" t="s">
        <v>249</v>
      </c>
      <c r="H384" s="40"/>
      <c r="I384" s="40"/>
      <c r="J384" s="65">
        <f t="shared" ref="J384:J447" si="27">+D384</f>
        <v>1.2002067439922003E-2</v>
      </c>
      <c r="K384" s="66">
        <f t="shared" ref="K384:K447" si="28">F384-J384</f>
        <v>3.2203372560077992E-2</v>
      </c>
      <c r="AB384" s="58"/>
      <c r="AH384" s="46"/>
    </row>
    <row r="385" spans="1:34" x14ac:dyDescent="0.35">
      <c r="A385" s="32">
        <v>1355</v>
      </c>
      <c r="B385" s="32" t="s">
        <v>457</v>
      </c>
      <c r="C385" s="90">
        <v>1355</v>
      </c>
      <c r="D385" s="81">
        <v>3.4647078455399889E-2</v>
      </c>
      <c r="E385" s="78">
        <f t="shared" si="25"/>
        <v>5.0830254116855385E-2</v>
      </c>
      <c r="F385" s="78">
        <f t="shared" si="26"/>
        <v>5.083025E-2</v>
      </c>
      <c r="G385" s="44" t="s">
        <v>249</v>
      </c>
      <c r="H385" s="40"/>
      <c r="I385" s="40"/>
      <c r="J385" s="65">
        <f t="shared" si="27"/>
        <v>3.4647078455399889E-2</v>
      </c>
      <c r="K385" s="66">
        <f t="shared" si="28"/>
        <v>1.6183171544600111E-2</v>
      </c>
      <c r="AB385" s="58"/>
      <c r="AH385" s="46"/>
    </row>
    <row r="386" spans="1:34" x14ac:dyDescent="0.35">
      <c r="A386" s="32">
        <v>1356</v>
      </c>
      <c r="B386" s="32" t="s">
        <v>458</v>
      </c>
      <c r="C386" s="90">
        <v>1356</v>
      </c>
      <c r="D386" s="81">
        <v>2.23408531207595E-2</v>
      </c>
      <c r="E386" s="78">
        <f t="shared" si="25"/>
        <v>5.0830254116855385E-2</v>
      </c>
      <c r="F386" s="78">
        <f t="shared" si="26"/>
        <v>5.083025E-2</v>
      </c>
      <c r="G386" s="44" t="s">
        <v>249</v>
      </c>
      <c r="H386" s="40"/>
      <c r="I386" s="40"/>
      <c r="J386" s="65">
        <f t="shared" si="27"/>
        <v>2.23408531207595E-2</v>
      </c>
      <c r="K386" s="66">
        <f t="shared" si="28"/>
        <v>2.84893968792405E-2</v>
      </c>
      <c r="AB386" s="58"/>
      <c r="AH386" s="46"/>
    </row>
    <row r="387" spans="1:34" x14ac:dyDescent="0.35">
      <c r="A387" s="32">
        <v>1357</v>
      </c>
      <c r="B387" s="32" t="s">
        <v>459</v>
      </c>
      <c r="C387" s="90">
        <v>1357</v>
      </c>
      <c r="D387" s="81">
        <v>4.638601165851735E-2</v>
      </c>
      <c r="E387" s="78">
        <f t="shared" ref="E387:E450" si="29">IF(AND(G387="X",D387&lt;$N$17),VLOOKUP(D387,$N$7:$Q$51,4,1),IF(D387&lt;$N$17,VLOOKUP(D387,$N$7:$P$51,3,1),IF(G387="X",VLOOKUP(D387,$N$7:$R$51,4,1),VLOOKUP(D387,$N$7:$R$51,3,1))))</f>
        <v>5.0830254116855385E-2</v>
      </c>
      <c r="F387" s="78">
        <f t="shared" ref="F387:F450" si="30">ROUND(E387,8)</f>
        <v>5.083025E-2</v>
      </c>
      <c r="G387" s="44"/>
      <c r="H387" s="40"/>
      <c r="I387" s="40"/>
      <c r="J387" s="65">
        <f t="shared" si="27"/>
        <v>4.638601165851735E-2</v>
      </c>
      <c r="K387" s="66">
        <f t="shared" si="28"/>
        <v>4.4442383414826508E-3</v>
      </c>
      <c r="AB387" s="58"/>
      <c r="AH387" s="46"/>
    </row>
    <row r="388" spans="1:34" x14ac:dyDescent="0.35">
      <c r="A388" s="32">
        <v>1358</v>
      </c>
      <c r="B388" s="32" t="s">
        <v>460</v>
      </c>
      <c r="C388" s="90">
        <v>1358</v>
      </c>
      <c r="D388" s="81">
        <v>2.0365356811521636E-2</v>
      </c>
      <c r="E388" s="78">
        <f t="shared" si="29"/>
        <v>4.4205436785639443E-2</v>
      </c>
      <c r="F388" s="78">
        <f t="shared" si="30"/>
        <v>4.4205439999999999E-2</v>
      </c>
      <c r="G388" s="44" t="s">
        <v>249</v>
      </c>
      <c r="H388" s="40"/>
      <c r="I388" s="40"/>
      <c r="J388" s="65">
        <f t="shared" si="27"/>
        <v>2.0365356811521636E-2</v>
      </c>
      <c r="K388" s="66">
        <f t="shared" si="28"/>
        <v>2.3840083188478363E-2</v>
      </c>
      <c r="AB388" s="58"/>
      <c r="AH388" s="46"/>
    </row>
    <row r="389" spans="1:34" x14ac:dyDescent="0.35">
      <c r="A389" s="32">
        <v>1359</v>
      </c>
      <c r="B389" s="32" t="s">
        <v>461</v>
      </c>
      <c r="C389" s="90">
        <v>1359</v>
      </c>
      <c r="D389" s="81">
        <v>5.9044962245001741E-3</v>
      </c>
      <c r="E389" s="78">
        <f t="shared" si="29"/>
        <v>4.4205436785639443E-2</v>
      </c>
      <c r="F389" s="78">
        <f t="shared" si="30"/>
        <v>4.4205439999999999E-2</v>
      </c>
      <c r="G389" s="44" t="s">
        <v>249</v>
      </c>
      <c r="H389" s="40"/>
      <c r="I389" s="40"/>
      <c r="J389" s="65">
        <f t="shared" si="27"/>
        <v>5.9044962245001741E-3</v>
      </c>
      <c r="K389" s="66">
        <f t="shared" si="28"/>
        <v>3.8300943775499821E-2</v>
      </c>
      <c r="AB389" s="58"/>
      <c r="AH389" s="46"/>
    </row>
    <row r="390" spans="1:34" x14ac:dyDescent="0.35">
      <c r="A390" s="32">
        <v>1360</v>
      </c>
      <c r="B390" s="32" t="s">
        <v>462</v>
      </c>
      <c r="C390" s="90">
        <v>1360</v>
      </c>
      <c r="D390" s="81">
        <v>8.4197166577234146E-3</v>
      </c>
      <c r="E390" s="78">
        <f t="shared" si="29"/>
        <v>4.4205436785639443E-2</v>
      </c>
      <c r="F390" s="78">
        <f t="shared" si="30"/>
        <v>4.4205439999999999E-2</v>
      </c>
      <c r="G390" s="44" t="s">
        <v>249</v>
      </c>
      <c r="H390" s="40"/>
      <c r="I390" s="40"/>
      <c r="J390" s="65">
        <f t="shared" si="27"/>
        <v>8.4197166577234146E-3</v>
      </c>
      <c r="K390" s="66">
        <f t="shared" si="28"/>
        <v>3.5785723342276587E-2</v>
      </c>
      <c r="AB390" s="58"/>
      <c r="AH390" s="46"/>
    </row>
    <row r="391" spans="1:34" x14ac:dyDescent="0.35">
      <c r="A391" s="32">
        <v>1361</v>
      </c>
      <c r="B391" s="32" t="s">
        <v>463</v>
      </c>
      <c r="C391" s="90">
        <v>1361</v>
      </c>
      <c r="D391" s="81">
        <v>7.6941047340918604E-3</v>
      </c>
      <c r="E391" s="78">
        <f t="shared" si="29"/>
        <v>4.4205436785639443E-2</v>
      </c>
      <c r="F391" s="78">
        <f t="shared" si="30"/>
        <v>4.4205439999999999E-2</v>
      </c>
      <c r="G391" s="44" t="s">
        <v>249</v>
      </c>
      <c r="H391" s="40"/>
      <c r="I391" s="40"/>
      <c r="J391" s="65">
        <f t="shared" si="27"/>
        <v>7.6941047340918604E-3</v>
      </c>
      <c r="K391" s="66">
        <f t="shared" si="28"/>
        <v>3.6511335265908135E-2</v>
      </c>
      <c r="AB391" s="58"/>
      <c r="AH391" s="46"/>
    </row>
    <row r="392" spans="1:34" x14ac:dyDescent="0.35">
      <c r="A392" s="32">
        <v>1362</v>
      </c>
      <c r="B392" s="32" t="s">
        <v>464</v>
      </c>
      <c r="C392" s="90">
        <v>1362</v>
      </c>
      <c r="D392" s="81">
        <v>1.2991834307345927E-2</v>
      </c>
      <c r="E392" s="78">
        <f t="shared" si="29"/>
        <v>4.4205436785639443E-2</v>
      </c>
      <c r="F392" s="78">
        <f t="shared" si="30"/>
        <v>4.4205439999999999E-2</v>
      </c>
      <c r="G392" s="44" t="s">
        <v>249</v>
      </c>
      <c r="H392" s="40"/>
      <c r="I392" s="40"/>
      <c r="J392" s="65">
        <f t="shared" si="27"/>
        <v>1.2991834307345927E-2</v>
      </c>
      <c r="K392" s="66">
        <f t="shared" si="28"/>
        <v>3.1213605692654071E-2</v>
      </c>
      <c r="AB392" s="58"/>
      <c r="AH392" s="46"/>
    </row>
    <row r="393" spans="1:34" x14ac:dyDescent="0.35">
      <c r="A393" s="32">
        <v>1366</v>
      </c>
      <c r="B393" s="32" t="s">
        <v>465</v>
      </c>
      <c r="C393" s="90">
        <v>1366</v>
      </c>
      <c r="D393" s="81">
        <v>1.4961347578447489E-2</v>
      </c>
      <c r="E393" s="78">
        <f t="shared" si="29"/>
        <v>4.4205436785639443E-2</v>
      </c>
      <c r="F393" s="78">
        <f t="shared" si="30"/>
        <v>4.4205439999999999E-2</v>
      </c>
      <c r="G393" s="44" t="s">
        <v>249</v>
      </c>
      <c r="H393" s="40"/>
      <c r="I393" s="40"/>
      <c r="J393" s="65">
        <f t="shared" si="27"/>
        <v>1.4961347578447489E-2</v>
      </c>
      <c r="K393" s="66">
        <f t="shared" si="28"/>
        <v>2.9244092421552507E-2</v>
      </c>
      <c r="AB393" s="58"/>
      <c r="AH393" s="46"/>
    </row>
    <row r="394" spans="1:34" x14ac:dyDescent="0.35">
      <c r="A394" s="32">
        <v>1367</v>
      </c>
      <c r="B394" s="32" t="s">
        <v>466</v>
      </c>
      <c r="C394" s="90">
        <v>1367</v>
      </c>
      <c r="D394" s="81">
        <v>6.9031841018915401E-3</v>
      </c>
      <c r="E394" s="78">
        <f t="shared" si="29"/>
        <v>4.4205436785639443E-2</v>
      </c>
      <c r="F394" s="78">
        <f t="shared" si="30"/>
        <v>4.4205439999999999E-2</v>
      </c>
      <c r="G394" s="44" t="s">
        <v>249</v>
      </c>
      <c r="H394" s="40"/>
      <c r="I394" s="40"/>
      <c r="J394" s="65">
        <f t="shared" si="27"/>
        <v>6.9031841018915401E-3</v>
      </c>
      <c r="K394" s="66">
        <f t="shared" si="28"/>
        <v>3.7302255898108455E-2</v>
      </c>
      <c r="AB394" s="58"/>
      <c r="AH394" s="46"/>
    </row>
    <row r="395" spans="1:34" x14ac:dyDescent="0.35">
      <c r="A395" s="32">
        <v>1368</v>
      </c>
      <c r="B395" s="32" t="s">
        <v>467</v>
      </c>
      <c r="C395" s="90">
        <v>1368</v>
      </c>
      <c r="D395" s="81">
        <v>6.3416652322655703E-3</v>
      </c>
      <c r="E395" s="78">
        <f t="shared" si="29"/>
        <v>4.4205436785639443E-2</v>
      </c>
      <c r="F395" s="78">
        <f t="shared" si="30"/>
        <v>4.4205439999999999E-2</v>
      </c>
      <c r="G395" s="44" t="s">
        <v>249</v>
      </c>
      <c r="H395" s="40"/>
      <c r="I395" s="40"/>
      <c r="J395" s="65">
        <f t="shared" si="27"/>
        <v>6.3416652322655703E-3</v>
      </c>
      <c r="K395" s="66">
        <f t="shared" si="28"/>
        <v>3.7863774767734427E-2</v>
      </c>
      <c r="AB395" s="58"/>
      <c r="AH395" s="46"/>
    </row>
    <row r="396" spans="1:34" x14ac:dyDescent="0.35">
      <c r="A396" s="32">
        <v>1370</v>
      </c>
      <c r="B396" s="32" t="s">
        <v>468</v>
      </c>
      <c r="C396" s="90">
        <v>1370</v>
      </c>
      <c r="D396" s="81">
        <v>6.7474570416445872E-3</v>
      </c>
      <c r="E396" s="78">
        <f t="shared" si="29"/>
        <v>4.4205436785639443E-2</v>
      </c>
      <c r="F396" s="78">
        <f t="shared" si="30"/>
        <v>4.4205439999999999E-2</v>
      </c>
      <c r="G396" s="44" t="s">
        <v>249</v>
      </c>
      <c r="H396" s="40"/>
      <c r="I396" s="40"/>
      <c r="J396" s="65">
        <f t="shared" si="27"/>
        <v>6.7474570416445872E-3</v>
      </c>
      <c r="K396" s="66">
        <f t="shared" si="28"/>
        <v>3.745798295835541E-2</v>
      </c>
      <c r="AB396" s="58"/>
      <c r="AH396" s="46"/>
    </row>
    <row r="397" spans="1:34" x14ac:dyDescent="0.35">
      <c r="A397" s="32">
        <v>1371</v>
      </c>
      <c r="B397" s="32" t="s">
        <v>469</v>
      </c>
      <c r="C397" s="90">
        <v>1371</v>
      </c>
      <c r="D397" s="81">
        <v>2.869865760840163E-2</v>
      </c>
      <c r="E397" s="78">
        <f t="shared" si="29"/>
        <v>5.0830254116855385E-2</v>
      </c>
      <c r="F397" s="78">
        <f t="shared" si="30"/>
        <v>5.083025E-2</v>
      </c>
      <c r="G397" s="44" t="s">
        <v>249</v>
      </c>
      <c r="H397" s="40"/>
      <c r="I397" s="40"/>
      <c r="J397" s="65">
        <f t="shared" si="27"/>
        <v>2.869865760840163E-2</v>
      </c>
      <c r="K397" s="66">
        <f t="shared" si="28"/>
        <v>2.213159239159837E-2</v>
      </c>
      <c r="AB397" s="58"/>
      <c r="AH397" s="46"/>
    </row>
    <row r="398" spans="1:34" x14ac:dyDescent="0.35">
      <c r="A398" s="32">
        <v>1373</v>
      </c>
      <c r="B398" s="32" t="s">
        <v>470</v>
      </c>
      <c r="C398" s="90">
        <v>1373</v>
      </c>
      <c r="D398" s="81">
        <v>1.8239274042669118E-2</v>
      </c>
      <c r="E398" s="78">
        <f t="shared" si="29"/>
        <v>4.4205436785639443E-2</v>
      </c>
      <c r="F398" s="78">
        <f t="shared" si="30"/>
        <v>4.4205439999999999E-2</v>
      </c>
      <c r="G398" s="44" t="s">
        <v>249</v>
      </c>
      <c r="H398" s="40"/>
      <c r="I398" s="40"/>
      <c r="J398" s="65">
        <f t="shared" si="27"/>
        <v>1.8239274042669118E-2</v>
      </c>
      <c r="K398" s="66">
        <f t="shared" si="28"/>
        <v>2.5966165957330881E-2</v>
      </c>
      <c r="AB398" s="58"/>
      <c r="AH398" s="46"/>
    </row>
    <row r="399" spans="1:34" x14ac:dyDescent="0.35">
      <c r="A399" s="32">
        <v>1374</v>
      </c>
      <c r="B399" s="32" t="s">
        <v>471</v>
      </c>
      <c r="C399" s="90">
        <v>1374</v>
      </c>
      <c r="D399" s="81">
        <v>1.1682705955117768E-2</v>
      </c>
      <c r="E399" s="78">
        <f t="shared" si="29"/>
        <v>4.4205436785639443E-2</v>
      </c>
      <c r="F399" s="78">
        <f t="shared" si="30"/>
        <v>4.4205439999999999E-2</v>
      </c>
      <c r="G399" s="44" t="s">
        <v>249</v>
      </c>
      <c r="H399" s="40"/>
      <c r="I399" s="40"/>
      <c r="J399" s="65">
        <f t="shared" si="27"/>
        <v>1.1682705955117768E-2</v>
      </c>
      <c r="K399" s="66">
        <f t="shared" si="28"/>
        <v>3.2522734044882234E-2</v>
      </c>
      <c r="AB399" s="58"/>
      <c r="AH399" s="46"/>
    </row>
    <row r="400" spans="1:34" x14ac:dyDescent="0.35">
      <c r="A400" s="32">
        <v>1375</v>
      </c>
      <c r="B400" s="32" t="s">
        <v>472</v>
      </c>
      <c r="C400" s="90">
        <v>1375</v>
      </c>
      <c r="D400" s="81">
        <v>2.9925576636999046E-2</v>
      </c>
      <c r="E400" s="78">
        <f t="shared" si="29"/>
        <v>5.0830254116855385E-2</v>
      </c>
      <c r="F400" s="78">
        <f t="shared" si="30"/>
        <v>5.083025E-2</v>
      </c>
      <c r="G400" s="44" t="s">
        <v>249</v>
      </c>
      <c r="H400" s="40"/>
      <c r="I400" s="40"/>
      <c r="J400" s="65">
        <f t="shared" si="27"/>
        <v>2.9925576636999046E-2</v>
      </c>
      <c r="K400" s="66">
        <f t="shared" si="28"/>
        <v>2.0904673363000954E-2</v>
      </c>
      <c r="AB400" s="58"/>
      <c r="AH400" s="46"/>
    </row>
    <row r="401" spans="1:34" x14ac:dyDescent="0.35">
      <c r="A401" s="32">
        <v>66</v>
      </c>
      <c r="B401" s="32" t="s">
        <v>473</v>
      </c>
      <c r="C401" s="90">
        <v>66</v>
      </c>
      <c r="D401" s="81">
        <v>9.7594465065581393E-2</v>
      </c>
      <c r="E401" s="78">
        <f t="shared" si="29"/>
        <v>0.10131880096229512</v>
      </c>
      <c r="F401" s="78">
        <f t="shared" si="30"/>
        <v>0.1013188</v>
      </c>
      <c r="G401" s="44"/>
      <c r="H401" s="40"/>
      <c r="I401" s="40"/>
      <c r="J401" s="65">
        <f t="shared" si="27"/>
        <v>9.7594465065581393E-2</v>
      </c>
      <c r="K401" s="66">
        <f t="shared" si="28"/>
        <v>3.7243349344186077E-3</v>
      </c>
      <c r="AB401" s="58"/>
      <c r="AH401" s="46"/>
    </row>
    <row r="402" spans="1:34" x14ac:dyDescent="0.35">
      <c r="A402" s="32">
        <v>290</v>
      </c>
      <c r="B402" s="32" t="s">
        <v>474</v>
      </c>
      <c r="C402" s="90">
        <v>290</v>
      </c>
      <c r="D402" s="81">
        <v>2.6218285108553601E-2</v>
      </c>
      <c r="E402" s="78">
        <f t="shared" si="29"/>
        <v>3.9594360749025448E-2</v>
      </c>
      <c r="F402" s="78">
        <f t="shared" si="30"/>
        <v>3.9594360000000002E-2</v>
      </c>
      <c r="G402" s="44"/>
      <c r="H402" s="40"/>
      <c r="I402" s="40"/>
      <c r="J402" s="65">
        <f t="shared" si="27"/>
        <v>2.6218285108553601E-2</v>
      </c>
      <c r="K402" s="66">
        <f t="shared" si="28"/>
        <v>1.3376074891446401E-2</v>
      </c>
      <c r="AB402" s="58"/>
      <c r="AH402" s="46"/>
    </row>
    <row r="403" spans="1:34" x14ac:dyDescent="0.35">
      <c r="A403" s="32">
        <v>471</v>
      </c>
      <c r="B403" s="32" t="s">
        <v>475</v>
      </c>
      <c r="C403" s="90">
        <v>471</v>
      </c>
      <c r="D403" s="81">
        <v>1.2151277778165449E-2</v>
      </c>
      <c r="E403" s="78">
        <f t="shared" si="29"/>
        <v>4.4205436785639443E-2</v>
      </c>
      <c r="F403" s="78">
        <f t="shared" si="30"/>
        <v>4.4205439999999999E-2</v>
      </c>
      <c r="G403" s="44" t="s">
        <v>249</v>
      </c>
      <c r="H403" s="40"/>
      <c r="I403" s="40"/>
      <c r="J403" s="65">
        <f t="shared" si="27"/>
        <v>1.2151277778165449E-2</v>
      </c>
      <c r="K403" s="66">
        <f t="shared" si="28"/>
        <v>3.2054162221834548E-2</v>
      </c>
      <c r="AB403" s="58"/>
      <c r="AH403" s="46"/>
    </row>
    <row r="404" spans="1:34" x14ac:dyDescent="0.35">
      <c r="A404" s="32">
        <v>523</v>
      </c>
      <c r="B404" s="32" t="s">
        <v>78</v>
      </c>
      <c r="C404" s="90">
        <v>523</v>
      </c>
      <c r="D404" s="81">
        <v>3.2761306413873648E-2</v>
      </c>
      <c r="E404" s="78">
        <f t="shared" si="29"/>
        <v>3.9594360749025448E-2</v>
      </c>
      <c r="F404" s="78">
        <f t="shared" si="30"/>
        <v>3.9594360000000002E-2</v>
      </c>
      <c r="G404" s="44"/>
      <c r="H404" s="40"/>
      <c r="I404" s="40"/>
      <c r="J404" s="65">
        <f t="shared" si="27"/>
        <v>3.2761306413873648E-2</v>
      </c>
      <c r="K404" s="66">
        <f t="shared" si="28"/>
        <v>6.8330535861263544E-3</v>
      </c>
      <c r="AB404" s="58"/>
      <c r="AH404" s="46"/>
    </row>
    <row r="405" spans="1:34" x14ac:dyDescent="0.35">
      <c r="A405" s="32">
        <v>1208</v>
      </c>
      <c r="B405" s="32" t="s">
        <v>371</v>
      </c>
      <c r="C405" s="90">
        <v>1208</v>
      </c>
      <c r="D405" s="81">
        <v>4.9911712166375135E-3</v>
      </c>
      <c r="E405" s="78">
        <f t="shared" si="29"/>
        <v>4.4205436785639443E-2</v>
      </c>
      <c r="F405" s="78">
        <f t="shared" si="30"/>
        <v>4.4205439999999999E-2</v>
      </c>
      <c r="G405" s="44" t="s">
        <v>249</v>
      </c>
      <c r="H405" s="40"/>
      <c r="I405" s="40"/>
      <c r="J405" s="65">
        <f t="shared" si="27"/>
        <v>4.9911712166375135E-3</v>
      </c>
      <c r="K405" s="66">
        <f t="shared" si="28"/>
        <v>3.9214268783362483E-2</v>
      </c>
      <c r="AB405" s="58"/>
      <c r="AH405" s="46"/>
    </row>
    <row r="406" spans="1:34" x14ac:dyDescent="0.35">
      <c r="A406" s="32">
        <v>1344</v>
      </c>
      <c r="B406" s="32" t="s">
        <v>476</v>
      </c>
      <c r="C406" s="90">
        <v>1344</v>
      </c>
      <c r="D406" s="81">
        <v>3.9594360749025448E-2</v>
      </c>
      <c r="E406" s="78">
        <f t="shared" si="29"/>
        <v>4.4205436785639443E-2</v>
      </c>
      <c r="F406" s="78">
        <f t="shared" si="30"/>
        <v>4.4205439999999999E-2</v>
      </c>
      <c r="G406" s="44"/>
      <c r="H406" s="40"/>
      <c r="I406" s="40"/>
      <c r="J406" s="65">
        <f t="shared" si="27"/>
        <v>3.9594360749025448E-2</v>
      </c>
      <c r="K406" s="66">
        <f t="shared" si="28"/>
        <v>4.6110792509745507E-3</v>
      </c>
      <c r="AB406" s="58"/>
      <c r="AH406" s="46"/>
    </row>
    <row r="407" spans="1:34" x14ac:dyDescent="0.35">
      <c r="A407" s="32">
        <v>1500</v>
      </c>
      <c r="B407" s="32" t="s">
        <v>477</v>
      </c>
      <c r="C407" s="90">
        <v>1500</v>
      </c>
      <c r="D407" s="81">
        <v>8.9281989380704096E-3</v>
      </c>
      <c r="E407" s="78">
        <f t="shared" si="29"/>
        <v>2.1240585850902806E-2</v>
      </c>
      <c r="F407" s="78">
        <f t="shared" si="30"/>
        <v>2.124059E-2</v>
      </c>
      <c r="G407" s="44"/>
      <c r="H407" s="40"/>
      <c r="I407" s="40"/>
      <c r="J407" s="65">
        <f t="shared" si="27"/>
        <v>8.9281989380704096E-3</v>
      </c>
      <c r="K407" s="66">
        <f t="shared" si="28"/>
        <v>1.2312391061929591E-2</v>
      </c>
      <c r="AB407" s="58"/>
      <c r="AH407" s="46"/>
    </row>
    <row r="408" spans="1:34" x14ac:dyDescent="0.35">
      <c r="A408" s="32">
        <v>1512</v>
      </c>
      <c r="B408" s="32" t="s">
        <v>478</v>
      </c>
      <c r="C408" s="90">
        <v>1512</v>
      </c>
      <c r="D408" s="81">
        <v>3.9594360749025448E-2</v>
      </c>
      <c r="E408" s="78">
        <f t="shared" si="29"/>
        <v>4.4205436785639443E-2</v>
      </c>
      <c r="F408" s="78">
        <f t="shared" si="30"/>
        <v>4.4205439999999999E-2</v>
      </c>
      <c r="G408" s="44"/>
      <c r="H408" s="40"/>
      <c r="I408" s="40"/>
      <c r="J408" s="65">
        <f t="shared" si="27"/>
        <v>3.9594360749025448E-2</v>
      </c>
      <c r="K408" s="66">
        <f t="shared" si="28"/>
        <v>4.6110792509745507E-3</v>
      </c>
      <c r="AB408" s="58"/>
      <c r="AH408" s="46"/>
    </row>
    <row r="409" spans="1:34" x14ac:dyDescent="0.35">
      <c r="A409" s="32">
        <v>1514</v>
      </c>
      <c r="B409" s="32" t="s">
        <v>479</v>
      </c>
      <c r="C409" s="90">
        <v>1514</v>
      </c>
      <c r="D409" s="82">
        <v>1.8239274042669118E-2</v>
      </c>
      <c r="E409" s="78">
        <f t="shared" si="29"/>
        <v>4.4205436785639443E-2</v>
      </c>
      <c r="F409" s="78">
        <f t="shared" si="30"/>
        <v>4.4205439999999999E-2</v>
      </c>
      <c r="G409" s="44" t="s">
        <v>249</v>
      </c>
      <c r="H409" s="40"/>
      <c r="I409" s="40"/>
      <c r="J409" s="65">
        <f t="shared" si="27"/>
        <v>1.8239274042669118E-2</v>
      </c>
      <c r="K409" s="66">
        <f t="shared" si="28"/>
        <v>2.5966165957330881E-2</v>
      </c>
      <c r="AB409" s="58"/>
      <c r="AH409" s="46"/>
    </row>
    <row r="410" spans="1:34" x14ac:dyDescent="0.35">
      <c r="A410" s="84">
        <v>1515</v>
      </c>
      <c r="B410" s="32" t="s">
        <v>480</v>
      </c>
      <c r="C410" s="93">
        <v>1515</v>
      </c>
      <c r="D410" s="82">
        <v>8.09285963026889E-3</v>
      </c>
      <c r="E410" s="78">
        <f t="shared" si="29"/>
        <v>4.4205436785639443E-2</v>
      </c>
      <c r="F410" s="78">
        <f t="shared" si="30"/>
        <v>4.4205439999999999E-2</v>
      </c>
      <c r="G410" s="44" t="s">
        <v>249</v>
      </c>
      <c r="H410" s="40"/>
      <c r="I410" s="40"/>
      <c r="J410" s="65">
        <f t="shared" si="27"/>
        <v>8.09285963026889E-3</v>
      </c>
      <c r="K410" s="66">
        <f t="shared" si="28"/>
        <v>3.6112580369731112E-2</v>
      </c>
      <c r="AB410" s="58"/>
      <c r="AH410" s="46"/>
    </row>
    <row r="411" spans="1:34" x14ac:dyDescent="0.35">
      <c r="A411" s="32">
        <v>1516</v>
      </c>
      <c r="B411" s="32" t="s">
        <v>481</v>
      </c>
      <c r="C411" s="90">
        <v>1516</v>
      </c>
      <c r="D411" s="82">
        <v>2.9983313163630825E-2</v>
      </c>
      <c r="E411" s="78">
        <f t="shared" si="29"/>
        <v>5.0830254116855385E-2</v>
      </c>
      <c r="F411" s="78">
        <f t="shared" si="30"/>
        <v>5.083025E-2</v>
      </c>
      <c r="G411" s="44" t="s">
        <v>249</v>
      </c>
      <c r="H411" s="40"/>
      <c r="I411" s="40"/>
      <c r="J411" s="65">
        <f t="shared" si="27"/>
        <v>2.9983313163630825E-2</v>
      </c>
      <c r="K411" s="66">
        <f t="shared" si="28"/>
        <v>2.0846936836369175E-2</v>
      </c>
      <c r="AB411" s="58"/>
      <c r="AH411" s="46"/>
    </row>
    <row r="412" spans="1:34" x14ac:dyDescent="0.35">
      <c r="A412" s="32">
        <v>1517</v>
      </c>
      <c r="B412" s="32" t="s">
        <v>482</v>
      </c>
      <c r="C412" s="90">
        <v>1517</v>
      </c>
      <c r="D412" s="82">
        <v>2.6413629515263576E-2</v>
      </c>
      <c r="E412" s="78">
        <f t="shared" si="29"/>
        <v>5.0830254116855385E-2</v>
      </c>
      <c r="F412" s="78">
        <f t="shared" si="30"/>
        <v>5.083025E-2</v>
      </c>
      <c r="G412" s="44" t="s">
        <v>249</v>
      </c>
      <c r="H412" s="40"/>
      <c r="I412" s="40"/>
      <c r="J412" s="65">
        <f t="shared" si="27"/>
        <v>2.6413629515263576E-2</v>
      </c>
      <c r="K412" s="66">
        <f t="shared" si="28"/>
        <v>2.4416620484736425E-2</v>
      </c>
      <c r="AB412" s="58"/>
      <c r="AH412" s="46"/>
    </row>
    <row r="413" spans="1:34" x14ac:dyDescent="0.35">
      <c r="A413" s="32">
        <v>1518</v>
      </c>
      <c r="B413" s="32" t="s">
        <v>483</v>
      </c>
      <c r="C413" s="90">
        <v>1518</v>
      </c>
      <c r="D413" s="82">
        <v>8.4557587454051775E-3</v>
      </c>
      <c r="E413" s="78">
        <f t="shared" si="29"/>
        <v>4.4205436785639443E-2</v>
      </c>
      <c r="F413" s="78">
        <f t="shared" si="30"/>
        <v>4.4205439999999999E-2</v>
      </c>
      <c r="G413" s="44" t="s">
        <v>249</v>
      </c>
      <c r="H413" s="40"/>
      <c r="I413" s="40"/>
      <c r="J413" s="65">
        <f t="shared" si="27"/>
        <v>8.4557587454051775E-3</v>
      </c>
      <c r="K413" s="66">
        <f t="shared" si="28"/>
        <v>3.5749681254594823E-2</v>
      </c>
      <c r="AB413" s="58"/>
      <c r="AH413" s="46"/>
    </row>
    <row r="414" spans="1:34" x14ac:dyDescent="0.35">
      <c r="A414" s="32">
        <v>1519</v>
      </c>
      <c r="B414" s="32" t="s">
        <v>484</v>
      </c>
      <c r="C414" s="90">
        <v>1519</v>
      </c>
      <c r="D414" s="82">
        <v>7.1952197433897171E-3</v>
      </c>
      <c r="E414" s="78">
        <f t="shared" si="29"/>
        <v>4.4205436785639443E-2</v>
      </c>
      <c r="F414" s="78">
        <f t="shared" si="30"/>
        <v>4.4205439999999999E-2</v>
      </c>
      <c r="G414" s="44" t="s">
        <v>249</v>
      </c>
      <c r="H414" s="40"/>
      <c r="I414" s="40"/>
      <c r="J414" s="65">
        <f t="shared" si="27"/>
        <v>7.1952197433897171E-3</v>
      </c>
      <c r="K414" s="66">
        <f t="shared" si="28"/>
        <v>3.7010220256610285E-2</v>
      </c>
      <c r="AB414" s="58"/>
      <c r="AG414" s="46"/>
    </row>
    <row r="415" spans="1:34" x14ac:dyDescent="0.35">
      <c r="A415" s="32">
        <v>1520</v>
      </c>
      <c r="B415" s="32" t="s">
        <v>485</v>
      </c>
      <c r="C415" s="90">
        <v>1520</v>
      </c>
      <c r="D415" s="82">
        <v>7.0251733897259408E-3</v>
      </c>
      <c r="E415" s="78">
        <f t="shared" si="29"/>
        <v>4.4205436785639443E-2</v>
      </c>
      <c r="F415" s="78">
        <f t="shared" si="30"/>
        <v>4.4205439999999999E-2</v>
      </c>
      <c r="G415" s="44" t="s">
        <v>249</v>
      </c>
      <c r="H415" s="40"/>
      <c r="I415" s="40"/>
      <c r="J415" s="65">
        <f t="shared" si="27"/>
        <v>7.0251733897259408E-3</v>
      </c>
      <c r="K415" s="66">
        <f t="shared" si="28"/>
        <v>3.7180266610274057E-2</v>
      </c>
      <c r="AB415" s="58"/>
      <c r="AH415" s="46"/>
    </row>
    <row r="416" spans="1:34" x14ac:dyDescent="0.35">
      <c r="A416" s="32">
        <v>1521</v>
      </c>
      <c r="B416" s="32" t="s">
        <v>486</v>
      </c>
      <c r="C416" s="90">
        <v>1521</v>
      </c>
      <c r="D416" s="82">
        <v>1.5797034850552834E-2</v>
      </c>
      <c r="E416" s="78">
        <f t="shared" si="29"/>
        <v>4.4205436785639443E-2</v>
      </c>
      <c r="F416" s="78">
        <f t="shared" si="30"/>
        <v>4.4205439999999999E-2</v>
      </c>
      <c r="G416" s="44" t="s">
        <v>249</v>
      </c>
      <c r="H416" s="40"/>
      <c r="I416" s="40"/>
      <c r="J416" s="65">
        <f t="shared" si="27"/>
        <v>1.5797034850552834E-2</v>
      </c>
      <c r="K416" s="66">
        <f t="shared" si="28"/>
        <v>2.8408405149447164E-2</v>
      </c>
      <c r="AB416" s="58"/>
      <c r="AH416" s="46"/>
    </row>
    <row r="417" spans="1:34" x14ac:dyDescent="0.35">
      <c r="A417" s="32">
        <v>1522</v>
      </c>
      <c r="B417" s="32" t="s">
        <v>487</v>
      </c>
      <c r="C417" s="90">
        <v>1522</v>
      </c>
      <c r="D417" s="82">
        <v>2.927019307263691E-2</v>
      </c>
      <c r="E417" s="78">
        <f t="shared" si="29"/>
        <v>5.0830254116855385E-2</v>
      </c>
      <c r="F417" s="78">
        <f t="shared" si="30"/>
        <v>5.083025E-2</v>
      </c>
      <c r="G417" s="44" t="s">
        <v>249</v>
      </c>
      <c r="H417" s="40"/>
      <c r="I417" s="40"/>
      <c r="J417" s="65">
        <f t="shared" si="27"/>
        <v>2.927019307263691E-2</v>
      </c>
      <c r="K417" s="66">
        <f t="shared" si="28"/>
        <v>2.156005692736309E-2</v>
      </c>
      <c r="AB417" s="58"/>
      <c r="AH417" s="46"/>
    </row>
    <row r="418" spans="1:34" x14ac:dyDescent="0.35">
      <c r="A418" s="32">
        <v>1523</v>
      </c>
      <c r="B418" s="32" t="s">
        <v>488</v>
      </c>
      <c r="C418" s="90">
        <v>1523</v>
      </c>
      <c r="D418" s="82">
        <v>1.1372046481949432E-2</v>
      </c>
      <c r="E418" s="78">
        <f t="shared" si="29"/>
        <v>4.4205436785639443E-2</v>
      </c>
      <c r="F418" s="78">
        <f t="shared" si="30"/>
        <v>4.4205439999999999E-2</v>
      </c>
      <c r="G418" s="44" t="s">
        <v>249</v>
      </c>
      <c r="H418" s="40"/>
      <c r="I418" s="40"/>
      <c r="J418" s="65">
        <f t="shared" si="27"/>
        <v>1.1372046481949432E-2</v>
      </c>
      <c r="K418" s="66">
        <f t="shared" si="28"/>
        <v>3.2833393518050563E-2</v>
      </c>
      <c r="AB418" s="58"/>
      <c r="AH418" s="46"/>
    </row>
    <row r="419" spans="1:34" x14ac:dyDescent="0.35">
      <c r="A419" s="32">
        <v>1524</v>
      </c>
      <c r="B419" s="32" t="s">
        <v>489</v>
      </c>
      <c r="C419" s="90">
        <v>1524</v>
      </c>
      <c r="D419" s="82">
        <v>1.0984391120049619E-2</v>
      </c>
      <c r="E419" s="78">
        <f t="shared" si="29"/>
        <v>4.4205436785639443E-2</v>
      </c>
      <c r="F419" s="78">
        <f t="shared" si="30"/>
        <v>4.4205439999999999E-2</v>
      </c>
      <c r="G419" s="44" t="s">
        <v>249</v>
      </c>
      <c r="H419" s="40"/>
      <c r="I419" s="40"/>
      <c r="J419" s="65">
        <f t="shared" si="27"/>
        <v>1.0984391120049619E-2</v>
      </c>
      <c r="K419" s="66">
        <f t="shared" si="28"/>
        <v>3.3221048879950379E-2</v>
      </c>
      <c r="AB419" s="58"/>
      <c r="AH419" s="46"/>
    </row>
    <row r="420" spans="1:34" x14ac:dyDescent="0.35">
      <c r="A420" s="32">
        <v>1526</v>
      </c>
      <c r="B420" s="32" t="s">
        <v>490</v>
      </c>
      <c r="C420" s="90">
        <v>1526</v>
      </c>
      <c r="D420" s="82">
        <v>1.1372046481949432E-2</v>
      </c>
      <c r="E420" s="78">
        <f t="shared" si="29"/>
        <v>4.4205436785639443E-2</v>
      </c>
      <c r="F420" s="78">
        <f t="shared" si="30"/>
        <v>4.4205439999999999E-2</v>
      </c>
      <c r="G420" s="44" t="s">
        <v>249</v>
      </c>
      <c r="H420" s="40"/>
      <c r="I420" s="40"/>
      <c r="J420" s="65">
        <f t="shared" si="27"/>
        <v>1.1372046481949432E-2</v>
      </c>
      <c r="K420" s="66">
        <f t="shared" si="28"/>
        <v>3.2833393518050563E-2</v>
      </c>
      <c r="AB420" s="58"/>
      <c r="AH420" s="46"/>
    </row>
    <row r="421" spans="1:34" x14ac:dyDescent="0.35">
      <c r="A421" s="32">
        <v>1527</v>
      </c>
      <c r="B421" s="32" t="s">
        <v>491</v>
      </c>
      <c r="C421" s="90">
        <v>1527</v>
      </c>
      <c r="D421" s="82">
        <v>1.7355430873643038E-2</v>
      </c>
      <c r="E421" s="78">
        <f t="shared" si="29"/>
        <v>4.4205436785639443E-2</v>
      </c>
      <c r="F421" s="78">
        <f t="shared" si="30"/>
        <v>4.4205439999999999E-2</v>
      </c>
      <c r="G421" s="44" t="s">
        <v>249</v>
      </c>
      <c r="H421" s="40"/>
      <c r="I421" s="40"/>
      <c r="J421" s="65">
        <f t="shared" si="27"/>
        <v>1.7355430873643038E-2</v>
      </c>
      <c r="K421" s="66">
        <f t="shared" si="28"/>
        <v>2.6850009126356961E-2</v>
      </c>
      <c r="AB421" s="58"/>
      <c r="AC421" s="46"/>
      <c r="AH421" s="46"/>
    </row>
    <row r="422" spans="1:34" x14ac:dyDescent="0.35">
      <c r="A422" s="32">
        <v>1528</v>
      </c>
      <c r="B422" s="32" t="s">
        <v>492</v>
      </c>
      <c r="C422" s="90">
        <v>1528</v>
      </c>
      <c r="D422" s="82">
        <v>1.1372046481949432E-2</v>
      </c>
      <c r="E422" s="78">
        <f t="shared" si="29"/>
        <v>4.4205436785639443E-2</v>
      </c>
      <c r="F422" s="78">
        <f t="shared" si="30"/>
        <v>4.4205439999999999E-2</v>
      </c>
      <c r="G422" s="44" t="s">
        <v>249</v>
      </c>
      <c r="H422" s="40"/>
      <c r="I422" s="40"/>
      <c r="J422" s="65">
        <f t="shared" si="27"/>
        <v>1.1372046481949432E-2</v>
      </c>
      <c r="K422" s="66">
        <f t="shared" si="28"/>
        <v>3.2833393518050563E-2</v>
      </c>
      <c r="AB422" s="58"/>
      <c r="AH422" s="46"/>
    </row>
    <row r="423" spans="1:34" x14ac:dyDescent="0.35">
      <c r="A423" s="32">
        <v>1529</v>
      </c>
      <c r="B423" s="32" t="s">
        <v>493</v>
      </c>
      <c r="C423" s="90">
        <v>1529</v>
      </c>
      <c r="D423" s="82">
        <v>1.8239274042669118E-2</v>
      </c>
      <c r="E423" s="78">
        <f t="shared" si="29"/>
        <v>4.4205436785639443E-2</v>
      </c>
      <c r="F423" s="78">
        <f t="shared" si="30"/>
        <v>4.4205439999999999E-2</v>
      </c>
      <c r="G423" s="44" t="s">
        <v>249</v>
      </c>
      <c r="H423" s="40"/>
      <c r="I423" s="40"/>
      <c r="J423" s="65">
        <f t="shared" si="27"/>
        <v>1.8239274042669118E-2</v>
      </c>
      <c r="K423" s="66">
        <f t="shared" si="28"/>
        <v>2.5966165957330881E-2</v>
      </c>
      <c r="AB423" s="58"/>
      <c r="AH423" s="46"/>
    </row>
    <row r="424" spans="1:34" x14ac:dyDescent="0.35">
      <c r="A424" s="32">
        <v>1530</v>
      </c>
      <c r="B424" s="32" t="s">
        <v>494</v>
      </c>
      <c r="C424" s="90">
        <v>1530</v>
      </c>
      <c r="D424" s="81">
        <v>2.1642657137539711E-2</v>
      </c>
      <c r="E424" s="78">
        <f t="shared" si="29"/>
        <v>5.0830254116855385E-2</v>
      </c>
      <c r="F424" s="78">
        <f t="shared" si="30"/>
        <v>5.083025E-2</v>
      </c>
      <c r="G424" s="44" t="s">
        <v>249</v>
      </c>
      <c r="H424" s="40"/>
      <c r="I424" s="40"/>
      <c r="J424" s="65">
        <f t="shared" si="27"/>
        <v>2.1642657137539711E-2</v>
      </c>
      <c r="K424" s="66">
        <f t="shared" si="28"/>
        <v>2.9187592862460289E-2</v>
      </c>
      <c r="AB424" s="58"/>
      <c r="AH424" s="46"/>
    </row>
    <row r="425" spans="1:34" x14ac:dyDescent="0.35">
      <c r="A425" s="32">
        <v>1531</v>
      </c>
      <c r="B425" s="32" t="s">
        <v>495</v>
      </c>
      <c r="C425" s="90">
        <v>1531</v>
      </c>
      <c r="D425" s="81">
        <v>2.8167190426267155E-2</v>
      </c>
      <c r="E425" s="78">
        <f t="shared" si="29"/>
        <v>5.0830254116855385E-2</v>
      </c>
      <c r="F425" s="78">
        <f t="shared" si="30"/>
        <v>5.083025E-2</v>
      </c>
      <c r="G425" s="44" t="s">
        <v>249</v>
      </c>
      <c r="H425" s="40"/>
      <c r="I425" s="40"/>
      <c r="J425" s="65">
        <f t="shared" si="27"/>
        <v>2.8167190426267155E-2</v>
      </c>
      <c r="K425" s="66">
        <f t="shared" si="28"/>
        <v>2.2663059573732845E-2</v>
      </c>
      <c r="AB425" s="58"/>
      <c r="AH425" s="46"/>
    </row>
    <row r="426" spans="1:34" x14ac:dyDescent="0.35">
      <c r="A426" s="32">
        <v>1532</v>
      </c>
      <c r="B426" s="32" t="s">
        <v>496</v>
      </c>
      <c r="C426" s="90">
        <v>1532</v>
      </c>
      <c r="D426" s="81">
        <v>2.9444899357433583E-2</v>
      </c>
      <c r="E426" s="78">
        <f t="shared" si="29"/>
        <v>5.0830254116855385E-2</v>
      </c>
      <c r="F426" s="78">
        <f t="shared" si="30"/>
        <v>5.083025E-2</v>
      </c>
      <c r="G426" s="44" t="s">
        <v>249</v>
      </c>
      <c r="H426" s="40"/>
      <c r="I426" s="40"/>
      <c r="J426" s="65">
        <f t="shared" si="27"/>
        <v>2.9444899357433583E-2</v>
      </c>
      <c r="K426" s="66">
        <f t="shared" si="28"/>
        <v>2.1385350642566418E-2</v>
      </c>
      <c r="AB426" s="58"/>
      <c r="AC426" s="46"/>
      <c r="AH426" s="46"/>
    </row>
    <row r="427" spans="1:34" x14ac:dyDescent="0.35">
      <c r="A427" s="32">
        <v>1533</v>
      </c>
      <c r="B427" s="32" t="s">
        <v>497</v>
      </c>
      <c r="C427" s="90">
        <v>1533</v>
      </c>
      <c r="D427" s="82">
        <v>9.1580096012398166E-2</v>
      </c>
      <c r="E427" s="78">
        <f t="shared" si="29"/>
        <v>0.12354942576807711</v>
      </c>
      <c r="F427" s="78">
        <f t="shared" si="30"/>
        <v>0.12354943</v>
      </c>
      <c r="G427" s="44" t="s">
        <v>249</v>
      </c>
      <c r="H427" s="40"/>
      <c r="I427" s="40"/>
      <c r="J427" s="65">
        <f t="shared" si="27"/>
        <v>9.1580096012398166E-2</v>
      </c>
      <c r="K427" s="66">
        <f t="shared" si="28"/>
        <v>3.1969333987601836E-2</v>
      </c>
      <c r="AB427" s="58"/>
      <c r="AH427" s="46"/>
    </row>
    <row r="428" spans="1:34" x14ac:dyDescent="0.35">
      <c r="A428" s="32">
        <v>1534</v>
      </c>
      <c r="B428" s="32" t="s">
        <v>498</v>
      </c>
      <c r="C428" s="90">
        <v>1534</v>
      </c>
      <c r="D428" s="82">
        <v>1.8462947295262839E-2</v>
      </c>
      <c r="E428" s="78">
        <f t="shared" si="29"/>
        <v>4.4205436785639443E-2</v>
      </c>
      <c r="F428" s="78">
        <f t="shared" si="30"/>
        <v>4.4205439999999999E-2</v>
      </c>
      <c r="G428" s="44" t="s">
        <v>249</v>
      </c>
      <c r="H428" s="40"/>
      <c r="I428" s="40"/>
      <c r="J428" s="65">
        <f t="shared" si="27"/>
        <v>1.8462947295262839E-2</v>
      </c>
      <c r="K428" s="66">
        <f t="shared" si="28"/>
        <v>2.574249270473716E-2</v>
      </c>
      <c r="AB428" s="58"/>
      <c r="AH428" s="46"/>
    </row>
    <row r="429" spans="1:34" x14ac:dyDescent="0.35">
      <c r="A429" s="32">
        <v>1535</v>
      </c>
      <c r="B429" s="32" t="s">
        <v>499</v>
      </c>
      <c r="C429" s="90">
        <v>1535</v>
      </c>
      <c r="D429" s="82">
        <v>1.6718452061291498E-2</v>
      </c>
      <c r="E429" s="78">
        <f t="shared" si="29"/>
        <v>4.4205436785639443E-2</v>
      </c>
      <c r="F429" s="78">
        <f t="shared" si="30"/>
        <v>4.4205439999999999E-2</v>
      </c>
      <c r="G429" s="44" t="s">
        <v>249</v>
      </c>
      <c r="H429" s="40"/>
      <c r="I429" s="40"/>
      <c r="J429" s="65">
        <f t="shared" si="27"/>
        <v>1.6718452061291498E-2</v>
      </c>
      <c r="K429" s="66">
        <f t="shared" si="28"/>
        <v>2.7486987938708501E-2</v>
      </c>
      <c r="AB429" s="58"/>
      <c r="AH429" s="46"/>
    </row>
    <row r="430" spans="1:34" x14ac:dyDescent="0.35">
      <c r="A430" s="32">
        <v>1536</v>
      </c>
      <c r="B430" s="32" t="s">
        <v>500</v>
      </c>
      <c r="C430" s="90">
        <v>1536</v>
      </c>
      <c r="D430" s="82">
        <v>6.4339163982588482E-3</v>
      </c>
      <c r="E430" s="78">
        <f t="shared" si="29"/>
        <v>4.4205436785639443E-2</v>
      </c>
      <c r="F430" s="78">
        <f t="shared" si="30"/>
        <v>4.4205439999999999E-2</v>
      </c>
      <c r="G430" s="44" t="s">
        <v>249</v>
      </c>
      <c r="H430" s="40"/>
      <c r="I430" s="40"/>
      <c r="J430" s="65">
        <f t="shared" si="27"/>
        <v>6.4339163982588482E-3</v>
      </c>
      <c r="K430" s="66">
        <f t="shared" si="28"/>
        <v>3.7771523601741151E-2</v>
      </c>
      <c r="AB430" s="58"/>
      <c r="AH430" s="46"/>
    </row>
    <row r="431" spans="1:34" x14ac:dyDescent="0.35">
      <c r="A431" s="32">
        <v>356</v>
      </c>
      <c r="B431" s="32" t="s">
        <v>501</v>
      </c>
      <c r="C431" s="90">
        <v>356</v>
      </c>
      <c r="D431" s="82">
        <v>1.0949544233327758E-2</v>
      </c>
      <c r="E431" s="78">
        <f t="shared" si="29"/>
        <v>4.4205436785639443E-2</v>
      </c>
      <c r="F431" s="78">
        <f t="shared" si="30"/>
        <v>4.4205439999999999E-2</v>
      </c>
      <c r="G431" s="44" t="s">
        <v>249</v>
      </c>
      <c r="H431" s="40"/>
      <c r="I431" s="40"/>
      <c r="J431" s="65">
        <f t="shared" si="27"/>
        <v>1.0949544233327758E-2</v>
      </c>
      <c r="K431" s="66">
        <f t="shared" si="28"/>
        <v>3.325589576667224E-2</v>
      </c>
      <c r="AB431" s="58"/>
      <c r="AH431" s="46"/>
    </row>
    <row r="432" spans="1:34" x14ac:dyDescent="0.35">
      <c r="A432" s="32">
        <v>1537</v>
      </c>
      <c r="B432" s="32" t="s">
        <v>502</v>
      </c>
      <c r="C432" s="90">
        <v>1537</v>
      </c>
      <c r="D432" s="82">
        <v>7.6020422593299566E-3</v>
      </c>
      <c r="E432" s="78">
        <f t="shared" si="29"/>
        <v>4.4205436785639443E-2</v>
      </c>
      <c r="F432" s="78">
        <f t="shared" si="30"/>
        <v>4.4205439999999999E-2</v>
      </c>
      <c r="G432" s="44" t="s">
        <v>249</v>
      </c>
      <c r="H432" s="40"/>
      <c r="I432" s="40"/>
      <c r="J432" s="65">
        <f t="shared" si="27"/>
        <v>7.6020422593299566E-3</v>
      </c>
      <c r="K432" s="66">
        <f t="shared" si="28"/>
        <v>3.6603397740670042E-2</v>
      </c>
      <c r="AB432" s="58"/>
      <c r="AH432" s="46"/>
    </row>
    <row r="433" spans="1:34" x14ac:dyDescent="0.35">
      <c r="A433" s="32">
        <v>1538</v>
      </c>
      <c r="B433" s="32" t="s">
        <v>503</v>
      </c>
      <c r="C433" s="90">
        <v>1538</v>
      </c>
      <c r="D433" s="82">
        <v>3.1645474486541626E-2</v>
      </c>
      <c r="E433" s="78">
        <f t="shared" si="29"/>
        <v>5.0830254116855385E-2</v>
      </c>
      <c r="F433" s="78">
        <f t="shared" si="30"/>
        <v>5.083025E-2</v>
      </c>
      <c r="G433" s="44" t="s">
        <v>249</v>
      </c>
      <c r="H433" s="40"/>
      <c r="I433" s="40"/>
      <c r="J433" s="65">
        <f t="shared" si="27"/>
        <v>3.1645474486541626E-2</v>
      </c>
      <c r="K433" s="66">
        <f t="shared" si="28"/>
        <v>1.9184775513458374E-2</v>
      </c>
      <c r="AB433" s="58"/>
      <c r="AH433" s="46"/>
    </row>
    <row r="434" spans="1:34" x14ac:dyDescent="0.35">
      <c r="A434" s="32">
        <v>1539</v>
      </c>
      <c r="B434" s="32" t="s">
        <v>504</v>
      </c>
      <c r="C434" s="90">
        <v>1539</v>
      </c>
      <c r="D434" s="82">
        <v>5.2944423999649465E-2</v>
      </c>
      <c r="E434" s="78">
        <f t="shared" si="29"/>
        <v>7.9357193447482474E-2</v>
      </c>
      <c r="F434" s="78">
        <f t="shared" si="30"/>
        <v>7.9357189999999994E-2</v>
      </c>
      <c r="G434" s="44" t="s">
        <v>249</v>
      </c>
      <c r="H434" s="40"/>
      <c r="I434" s="40"/>
      <c r="J434" s="65">
        <f t="shared" si="27"/>
        <v>5.2944423999649465E-2</v>
      </c>
      <c r="K434" s="66">
        <f t="shared" si="28"/>
        <v>2.6412766000350529E-2</v>
      </c>
      <c r="AB434" s="58"/>
      <c r="AH434" s="46"/>
    </row>
    <row r="435" spans="1:34" x14ac:dyDescent="0.35">
      <c r="A435" s="32">
        <v>633</v>
      </c>
      <c r="B435" s="32" t="s">
        <v>505</v>
      </c>
      <c r="C435" s="90">
        <v>633</v>
      </c>
      <c r="D435" s="82">
        <v>8.9331820304573064E-3</v>
      </c>
      <c r="E435" s="78">
        <f t="shared" si="29"/>
        <v>4.4205436785639443E-2</v>
      </c>
      <c r="F435" s="78">
        <f t="shared" si="30"/>
        <v>4.4205439999999999E-2</v>
      </c>
      <c r="G435" s="44" t="s">
        <v>249</v>
      </c>
      <c r="H435" s="40"/>
      <c r="I435" s="40"/>
      <c r="J435" s="65">
        <f t="shared" si="27"/>
        <v>8.9331820304573064E-3</v>
      </c>
      <c r="K435" s="66">
        <f t="shared" si="28"/>
        <v>3.527225796954269E-2</v>
      </c>
      <c r="AB435" s="58"/>
      <c r="AH435" s="46"/>
    </row>
    <row r="436" spans="1:34" x14ac:dyDescent="0.35">
      <c r="A436" s="32">
        <v>1540</v>
      </c>
      <c r="B436" s="32" t="s">
        <v>506</v>
      </c>
      <c r="C436" s="90">
        <v>1540</v>
      </c>
      <c r="D436" s="82">
        <v>1.8239274042669118E-2</v>
      </c>
      <c r="E436" s="78">
        <f t="shared" si="29"/>
        <v>4.4205436785639443E-2</v>
      </c>
      <c r="F436" s="78">
        <f t="shared" si="30"/>
        <v>4.4205439999999999E-2</v>
      </c>
      <c r="G436" s="44" t="s">
        <v>249</v>
      </c>
      <c r="H436" s="40"/>
      <c r="I436" s="40"/>
      <c r="J436" s="65">
        <f t="shared" si="27"/>
        <v>1.8239274042669118E-2</v>
      </c>
      <c r="K436" s="66">
        <f t="shared" si="28"/>
        <v>2.5966165957330881E-2</v>
      </c>
      <c r="AB436" s="58"/>
      <c r="AH436" s="46"/>
    </row>
    <row r="437" spans="1:34" x14ac:dyDescent="0.35">
      <c r="A437" s="32">
        <v>1541</v>
      </c>
      <c r="B437" s="32" t="s">
        <v>507</v>
      </c>
      <c r="C437" s="90">
        <v>1541</v>
      </c>
      <c r="D437" s="82">
        <v>2.4829509696880362E-2</v>
      </c>
      <c r="E437" s="78">
        <f t="shared" si="29"/>
        <v>5.0830254116855385E-2</v>
      </c>
      <c r="F437" s="78">
        <f t="shared" si="30"/>
        <v>5.083025E-2</v>
      </c>
      <c r="G437" s="44" t="s">
        <v>249</v>
      </c>
      <c r="H437" s="40"/>
      <c r="I437" s="40"/>
      <c r="J437" s="65">
        <f t="shared" si="27"/>
        <v>2.4829509696880362E-2</v>
      </c>
      <c r="K437" s="66">
        <f t="shared" si="28"/>
        <v>2.6000740303119638E-2</v>
      </c>
      <c r="AB437" s="58"/>
      <c r="AH437" s="46"/>
    </row>
    <row r="438" spans="1:34" x14ac:dyDescent="0.35">
      <c r="A438" s="32">
        <v>1542</v>
      </c>
      <c r="B438" s="32" t="s">
        <v>508</v>
      </c>
      <c r="C438" s="90">
        <v>1542</v>
      </c>
      <c r="D438" s="82">
        <v>1.4812031712160167E-2</v>
      </c>
      <c r="E438" s="78">
        <f t="shared" si="29"/>
        <v>4.4205436785639443E-2</v>
      </c>
      <c r="F438" s="78">
        <f t="shared" si="30"/>
        <v>4.4205439999999999E-2</v>
      </c>
      <c r="G438" s="44" t="s">
        <v>249</v>
      </c>
      <c r="H438" s="40"/>
      <c r="I438" s="40"/>
      <c r="J438" s="65">
        <f t="shared" si="27"/>
        <v>1.4812031712160167E-2</v>
      </c>
      <c r="K438" s="66">
        <f t="shared" si="28"/>
        <v>2.9393408287839831E-2</v>
      </c>
      <c r="AB438" s="58"/>
      <c r="AH438" s="46"/>
    </row>
    <row r="439" spans="1:34" x14ac:dyDescent="0.35">
      <c r="A439" s="32">
        <v>1543</v>
      </c>
      <c r="B439" s="32" t="s">
        <v>509</v>
      </c>
      <c r="C439" s="90">
        <v>1543</v>
      </c>
      <c r="D439" s="82">
        <v>2.3812736728988149E-2</v>
      </c>
      <c r="E439" s="78">
        <f t="shared" si="29"/>
        <v>5.0830254116855385E-2</v>
      </c>
      <c r="F439" s="78">
        <f t="shared" si="30"/>
        <v>5.083025E-2</v>
      </c>
      <c r="G439" s="44" t="s">
        <v>249</v>
      </c>
      <c r="H439" s="40"/>
      <c r="I439" s="40"/>
      <c r="J439" s="65">
        <f t="shared" si="27"/>
        <v>2.3812736728988149E-2</v>
      </c>
      <c r="K439" s="66">
        <f t="shared" si="28"/>
        <v>2.7017513271011852E-2</v>
      </c>
      <c r="AB439" s="58"/>
      <c r="AH439" s="46"/>
    </row>
    <row r="440" spans="1:34" x14ac:dyDescent="0.35">
      <c r="A440" s="32">
        <v>1544</v>
      </c>
      <c r="B440" s="32" t="s">
        <v>510</v>
      </c>
      <c r="C440" s="90">
        <v>1544</v>
      </c>
      <c r="D440" s="82">
        <v>1.0016159434068949E-2</v>
      </c>
      <c r="E440" s="78">
        <f t="shared" si="29"/>
        <v>4.4205436785639443E-2</v>
      </c>
      <c r="F440" s="78">
        <f t="shared" si="30"/>
        <v>4.4205439999999999E-2</v>
      </c>
      <c r="G440" s="44" t="s">
        <v>249</v>
      </c>
      <c r="H440" s="40"/>
      <c r="I440" s="40"/>
      <c r="J440" s="65">
        <f t="shared" si="27"/>
        <v>1.0016159434068949E-2</v>
      </c>
      <c r="K440" s="66">
        <f t="shared" si="28"/>
        <v>3.4189280565931048E-2</v>
      </c>
      <c r="AB440" s="58"/>
      <c r="AH440" s="46"/>
    </row>
    <row r="441" spans="1:34" x14ac:dyDescent="0.35">
      <c r="A441" s="32">
        <v>1545</v>
      </c>
      <c r="B441" s="32" t="s">
        <v>511</v>
      </c>
      <c r="C441" s="90">
        <v>1545</v>
      </c>
      <c r="D441" s="82">
        <v>1.8462947295262839E-2</v>
      </c>
      <c r="E441" s="78">
        <f t="shared" si="29"/>
        <v>4.4205436785639443E-2</v>
      </c>
      <c r="F441" s="78">
        <f t="shared" si="30"/>
        <v>4.4205439999999999E-2</v>
      </c>
      <c r="G441" s="44" t="s">
        <v>249</v>
      </c>
      <c r="H441" s="40"/>
      <c r="I441" s="40"/>
      <c r="J441" s="65">
        <f t="shared" si="27"/>
        <v>1.8462947295262839E-2</v>
      </c>
      <c r="K441" s="66">
        <f t="shared" si="28"/>
        <v>2.574249270473716E-2</v>
      </c>
      <c r="AB441" s="58"/>
      <c r="AH441" s="46"/>
    </row>
    <row r="442" spans="1:34" x14ac:dyDescent="0.35">
      <c r="A442" s="32">
        <v>1546</v>
      </c>
      <c r="B442" s="32" t="s">
        <v>512</v>
      </c>
      <c r="C442" s="90">
        <v>1546</v>
      </c>
      <c r="D442" s="82">
        <v>1.4368047942128393E-2</v>
      </c>
      <c r="E442" s="78">
        <f t="shared" si="29"/>
        <v>4.4205436785639443E-2</v>
      </c>
      <c r="F442" s="78">
        <f t="shared" si="30"/>
        <v>4.4205439999999999E-2</v>
      </c>
      <c r="G442" s="44" t="s">
        <v>249</v>
      </c>
      <c r="H442" s="40"/>
      <c r="I442" s="40"/>
      <c r="J442" s="65">
        <f t="shared" si="27"/>
        <v>1.4368047942128393E-2</v>
      </c>
      <c r="K442" s="66">
        <f t="shared" si="28"/>
        <v>2.9837392057871608E-2</v>
      </c>
      <c r="AB442" s="58"/>
      <c r="AH442" s="46"/>
    </row>
    <row r="443" spans="1:34" x14ac:dyDescent="0.35">
      <c r="A443" s="32">
        <v>1547</v>
      </c>
      <c r="B443" s="32" t="s">
        <v>513</v>
      </c>
      <c r="C443" s="90">
        <v>1547</v>
      </c>
      <c r="D443" s="82">
        <v>5.9624400942051341E-2</v>
      </c>
      <c r="E443" s="78">
        <f t="shared" si="29"/>
        <v>6.7119049167866013E-2</v>
      </c>
      <c r="F443" s="78">
        <f t="shared" si="30"/>
        <v>6.711905E-2</v>
      </c>
      <c r="G443" s="97"/>
      <c r="H443" s="40"/>
      <c r="I443" s="40"/>
      <c r="J443" s="65">
        <f t="shared" si="27"/>
        <v>5.9624400942051341E-2</v>
      </c>
      <c r="K443" s="66">
        <f t="shared" si="28"/>
        <v>7.4946490579486588E-3</v>
      </c>
      <c r="AB443" s="58"/>
      <c r="AH443" s="46"/>
    </row>
    <row r="444" spans="1:34" x14ac:dyDescent="0.35">
      <c r="A444" s="32">
        <v>1548</v>
      </c>
      <c r="B444" s="32" t="s">
        <v>514</v>
      </c>
      <c r="C444" s="90">
        <v>1548</v>
      </c>
      <c r="D444" s="82">
        <v>1.1109063313466958E-2</v>
      </c>
      <c r="E444" s="78">
        <f t="shared" si="29"/>
        <v>4.4205436785639443E-2</v>
      </c>
      <c r="F444" s="78">
        <f t="shared" si="30"/>
        <v>4.4205439999999999E-2</v>
      </c>
      <c r="G444" s="44" t="s">
        <v>249</v>
      </c>
      <c r="H444" s="40"/>
      <c r="I444" s="40"/>
      <c r="J444" s="65">
        <f t="shared" si="27"/>
        <v>1.1109063313466958E-2</v>
      </c>
      <c r="K444" s="66">
        <f t="shared" si="28"/>
        <v>3.3096376686533042E-2</v>
      </c>
      <c r="AB444" s="58"/>
      <c r="AH444" s="46"/>
    </row>
    <row r="445" spans="1:34" x14ac:dyDescent="0.35">
      <c r="A445" s="32">
        <v>1549</v>
      </c>
      <c r="B445" s="32" t="s">
        <v>515</v>
      </c>
      <c r="C445" s="90">
        <v>1549</v>
      </c>
      <c r="D445" s="82">
        <v>2.9799161963987617E-2</v>
      </c>
      <c r="E445" s="78">
        <f t="shared" si="29"/>
        <v>5.0830254116855385E-2</v>
      </c>
      <c r="F445" s="78">
        <f t="shared" si="30"/>
        <v>5.083025E-2</v>
      </c>
      <c r="G445" s="44" t="s">
        <v>249</v>
      </c>
      <c r="H445" s="40"/>
      <c r="I445" s="40"/>
      <c r="J445" s="65">
        <f t="shared" si="27"/>
        <v>2.9799161963987617E-2</v>
      </c>
      <c r="K445" s="66">
        <f t="shared" si="28"/>
        <v>2.1031088036012384E-2</v>
      </c>
      <c r="AB445" s="58"/>
      <c r="AH445" s="46"/>
    </row>
    <row r="446" spans="1:34" x14ac:dyDescent="0.35">
      <c r="A446" s="32">
        <v>1550</v>
      </c>
      <c r="B446" s="32" t="s">
        <v>516</v>
      </c>
      <c r="C446" s="90">
        <v>1550</v>
      </c>
      <c r="D446" s="82">
        <v>2.2991962786193545E-2</v>
      </c>
      <c r="E446" s="78">
        <f t="shared" si="29"/>
        <v>5.0830254116855385E-2</v>
      </c>
      <c r="F446" s="78">
        <f t="shared" si="30"/>
        <v>5.083025E-2</v>
      </c>
      <c r="G446" s="44" t="s">
        <v>249</v>
      </c>
      <c r="H446" s="40"/>
      <c r="I446" s="40"/>
      <c r="J446" s="65">
        <f t="shared" si="27"/>
        <v>2.2991962786193545E-2</v>
      </c>
      <c r="K446" s="66">
        <f t="shared" si="28"/>
        <v>2.7838287213806455E-2</v>
      </c>
      <c r="AB446" s="58"/>
      <c r="AH446" s="46"/>
    </row>
    <row r="447" spans="1:34" x14ac:dyDescent="0.35">
      <c r="A447" s="32">
        <v>1551</v>
      </c>
      <c r="B447" s="32" t="s">
        <v>517</v>
      </c>
      <c r="C447" s="90">
        <v>1551</v>
      </c>
      <c r="D447" s="82">
        <v>3.9594360749025448E-2</v>
      </c>
      <c r="E447" s="78">
        <f t="shared" si="29"/>
        <v>4.4205436785639443E-2</v>
      </c>
      <c r="F447" s="78">
        <f t="shared" si="30"/>
        <v>4.4205439999999999E-2</v>
      </c>
      <c r="G447" s="44"/>
      <c r="H447" s="40"/>
      <c r="I447" s="40"/>
      <c r="J447" s="65">
        <f t="shared" si="27"/>
        <v>3.9594360749025448E-2</v>
      </c>
      <c r="K447" s="66">
        <f t="shared" si="28"/>
        <v>4.6110792509745507E-3</v>
      </c>
      <c r="AB447" s="58"/>
      <c r="AH447" s="46"/>
    </row>
    <row r="448" spans="1:34" x14ac:dyDescent="0.35">
      <c r="A448" s="32">
        <v>1552</v>
      </c>
      <c r="B448" s="32" t="s">
        <v>518</v>
      </c>
      <c r="C448" s="90">
        <v>1552</v>
      </c>
      <c r="D448" s="82">
        <v>4.6480247206986481E-3</v>
      </c>
      <c r="E448" s="78">
        <f t="shared" si="29"/>
        <v>4.4205436785639443E-2</v>
      </c>
      <c r="F448" s="78">
        <f t="shared" si="30"/>
        <v>4.4205439999999999E-2</v>
      </c>
      <c r="G448" s="44" t="s">
        <v>249</v>
      </c>
      <c r="H448" s="40"/>
      <c r="I448" s="40"/>
      <c r="J448" s="65">
        <f t="shared" ref="J448:J483" si="31">+D448</f>
        <v>4.6480247206986481E-3</v>
      </c>
      <c r="K448" s="66">
        <f t="shared" ref="K448:K483" si="32">F448-J448</f>
        <v>3.9557415279301351E-2</v>
      </c>
      <c r="AB448" s="58"/>
      <c r="AH448" s="46"/>
    </row>
    <row r="449" spans="1:34" x14ac:dyDescent="0.35">
      <c r="A449" s="32">
        <v>1553</v>
      </c>
      <c r="B449" s="32" t="s">
        <v>519</v>
      </c>
      <c r="C449" s="90">
        <v>1553</v>
      </c>
      <c r="D449" s="82">
        <v>5.2641465694496532E-3</v>
      </c>
      <c r="E449" s="78">
        <f t="shared" si="29"/>
        <v>4.4205436785639443E-2</v>
      </c>
      <c r="F449" s="78">
        <f t="shared" si="30"/>
        <v>4.4205439999999999E-2</v>
      </c>
      <c r="G449" s="44" t="s">
        <v>249</v>
      </c>
      <c r="H449" s="40"/>
      <c r="I449" s="40"/>
      <c r="J449" s="65">
        <f t="shared" si="31"/>
        <v>5.2641465694496532E-3</v>
      </c>
      <c r="K449" s="66">
        <f t="shared" si="32"/>
        <v>3.8941293430550347E-2</v>
      </c>
      <c r="AB449" s="58"/>
      <c r="AH449" s="46"/>
    </row>
    <row r="450" spans="1:34" x14ac:dyDescent="0.35">
      <c r="A450" s="32">
        <v>1554</v>
      </c>
      <c r="B450" s="32" t="s">
        <v>520</v>
      </c>
      <c r="C450" s="90">
        <v>1554</v>
      </c>
      <c r="D450" s="82">
        <v>4.8321201803164125E-3</v>
      </c>
      <c r="E450" s="78">
        <f t="shared" si="29"/>
        <v>4.4205436785639443E-2</v>
      </c>
      <c r="F450" s="78">
        <f t="shared" si="30"/>
        <v>4.4205439999999999E-2</v>
      </c>
      <c r="G450" s="44" t="s">
        <v>249</v>
      </c>
      <c r="H450" s="40"/>
      <c r="I450" s="40"/>
      <c r="J450" s="65">
        <f t="shared" si="31"/>
        <v>4.8321201803164125E-3</v>
      </c>
      <c r="K450" s="66">
        <f t="shared" si="32"/>
        <v>3.9373319819683589E-2</v>
      </c>
      <c r="AB450" s="58"/>
      <c r="AH450" s="46"/>
    </row>
    <row r="451" spans="1:34" x14ac:dyDescent="0.35">
      <c r="A451" s="32">
        <v>1556</v>
      </c>
      <c r="B451" s="32" t="s">
        <v>521</v>
      </c>
      <c r="C451" s="90">
        <v>1556</v>
      </c>
      <c r="D451" s="82">
        <v>7.530744585381755E-3</v>
      </c>
      <c r="E451" s="78">
        <f t="shared" ref="E451:E498" si="33">IF(AND(G451="X",D451&lt;$N$17),VLOOKUP(D451,$N$7:$Q$51,4,1),IF(D451&lt;$N$17,VLOOKUP(D451,$N$7:$P$51,3,1),IF(G451="X",VLOOKUP(D451,$N$7:$R$51,4,1),VLOOKUP(D451,$N$7:$R$51,3,1))))</f>
        <v>4.4205436785639443E-2</v>
      </c>
      <c r="F451" s="78">
        <f t="shared" ref="F451:F498" si="34">ROUND(E451,8)</f>
        <v>4.4205439999999999E-2</v>
      </c>
      <c r="G451" s="44" t="s">
        <v>249</v>
      </c>
      <c r="H451" s="40"/>
      <c r="I451" s="40"/>
      <c r="J451" s="65">
        <f t="shared" si="31"/>
        <v>7.530744585381755E-3</v>
      </c>
      <c r="K451" s="66">
        <f t="shared" si="32"/>
        <v>3.6674695414618243E-2</v>
      </c>
      <c r="AB451" s="58"/>
      <c r="AH451" s="46"/>
    </row>
    <row r="452" spans="1:34" x14ac:dyDescent="0.35">
      <c r="A452" s="32">
        <v>1557</v>
      </c>
      <c r="B452" s="32" t="s">
        <v>522</v>
      </c>
      <c r="C452" s="90">
        <v>1557</v>
      </c>
      <c r="D452" s="82">
        <v>5.9935907980942877E-3</v>
      </c>
      <c r="E452" s="78">
        <f t="shared" si="33"/>
        <v>4.4205436785639443E-2</v>
      </c>
      <c r="F452" s="78">
        <f t="shared" si="34"/>
        <v>4.4205439999999999E-2</v>
      </c>
      <c r="G452" s="44" t="s">
        <v>249</v>
      </c>
      <c r="H452" s="40"/>
      <c r="I452" s="40"/>
      <c r="J452" s="65">
        <f t="shared" si="31"/>
        <v>5.9935907980942877E-3</v>
      </c>
      <c r="K452" s="66">
        <f t="shared" si="32"/>
        <v>3.8211849201905713E-2</v>
      </c>
      <c r="AB452" s="58"/>
      <c r="AH452" s="46"/>
    </row>
    <row r="453" spans="1:34" x14ac:dyDescent="0.35">
      <c r="A453" s="32">
        <v>1558</v>
      </c>
      <c r="B453" s="32" t="s">
        <v>523</v>
      </c>
      <c r="C453" s="90">
        <v>1558</v>
      </c>
      <c r="D453" s="82">
        <v>9.9634776597385642E-3</v>
      </c>
      <c r="E453" s="78">
        <f t="shared" si="33"/>
        <v>4.4205436785639443E-2</v>
      </c>
      <c r="F453" s="78">
        <f t="shared" si="34"/>
        <v>4.4205439999999999E-2</v>
      </c>
      <c r="G453" s="44" t="s">
        <v>249</v>
      </c>
      <c r="H453" s="40"/>
      <c r="I453" s="40"/>
      <c r="J453" s="65">
        <f t="shared" si="31"/>
        <v>9.9634776597385642E-3</v>
      </c>
      <c r="K453" s="66">
        <f t="shared" si="32"/>
        <v>3.4241962340261431E-2</v>
      </c>
      <c r="AB453" s="58"/>
      <c r="AH453" s="46"/>
    </row>
    <row r="454" spans="1:34" x14ac:dyDescent="0.35">
      <c r="A454" s="32">
        <v>1559</v>
      </c>
      <c r="B454" s="32" t="s">
        <v>524</v>
      </c>
      <c r="C454" s="90">
        <v>1559</v>
      </c>
      <c r="D454" s="82">
        <v>1.7528973987636927E-2</v>
      </c>
      <c r="E454" s="78">
        <f t="shared" si="33"/>
        <v>4.4205436785639443E-2</v>
      </c>
      <c r="F454" s="78">
        <f t="shared" si="34"/>
        <v>4.4205439999999999E-2</v>
      </c>
      <c r="G454" s="44" t="s">
        <v>249</v>
      </c>
      <c r="H454" s="40"/>
      <c r="I454" s="40"/>
      <c r="J454" s="65">
        <f t="shared" si="31"/>
        <v>1.7528973987636927E-2</v>
      </c>
      <c r="K454" s="66">
        <f t="shared" si="32"/>
        <v>2.6676466012363072E-2</v>
      </c>
      <c r="AB454" s="58"/>
      <c r="AH454" s="46"/>
    </row>
    <row r="455" spans="1:34" x14ac:dyDescent="0.35">
      <c r="A455" s="32">
        <v>1560</v>
      </c>
      <c r="B455" s="32" t="s">
        <v>525</v>
      </c>
      <c r="C455" s="90">
        <v>1560</v>
      </c>
      <c r="D455" s="82">
        <v>6.530531891512991E-3</v>
      </c>
      <c r="E455" s="78">
        <f t="shared" si="33"/>
        <v>4.4205436785639443E-2</v>
      </c>
      <c r="F455" s="78">
        <f t="shared" si="34"/>
        <v>4.4205439999999999E-2</v>
      </c>
      <c r="G455" s="44" t="s">
        <v>249</v>
      </c>
      <c r="H455" s="40"/>
      <c r="I455" s="40"/>
      <c r="J455" s="65">
        <f t="shared" si="31"/>
        <v>6.530531891512991E-3</v>
      </c>
      <c r="K455" s="66">
        <f t="shared" si="32"/>
        <v>3.7674908108487004E-2</v>
      </c>
      <c r="AB455" s="58"/>
      <c r="AH455" s="46"/>
    </row>
    <row r="456" spans="1:34" x14ac:dyDescent="0.35">
      <c r="A456" s="32">
        <v>1561</v>
      </c>
      <c r="B456" s="32" t="s">
        <v>526</v>
      </c>
      <c r="C456" s="90">
        <v>1561</v>
      </c>
      <c r="D456" s="82">
        <v>3.9594360749025448E-2</v>
      </c>
      <c r="E456" s="78">
        <f t="shared" si="33"/>
        <v>4.4205436785639443E-2</v>
      </c>
      <c r="F456" s="78">
        <f t="shared" si="34"/>
        <v>4.4205439999999999E-2</v>
      </c>
      <c r="G456" s="44"/>
      <c r="H456" s="40"/>
      <c r="I456" s="40"/>
      <c r="J456" s="65">
        <f t="shared" si="31"/>
        <v>3.9594360749025448E-2</v>
      </c>
      <c r="K456" s="66">
        <f t="shared" si="32"/>
        <v>4.6110792509745507E-3</v>
      </c>
      <c r="AB456" s="58"/>
      <c r="AH456" s="46"/>
    </row>
    <row r="457" spans="1:34" x14ac:dyDescent="0.35">
      <c r="A457" s="32">
        <v>1562</v>
      </c>
      <c r="B457" s="32" t="s">
        <v>527</v>
      </c>
      <c r="C457" s="90">
        <v>1562</v>
      </c>
      <c r="D457" s="82">
        <v>1.3180428928129661E-2</v>
      </c>
      <c r="E457" s="78">
        <f t="shared" si="33"/>
        <v>4.4205436785639443E-2</v>
      </c>
      <c r="F457" s="78">
        <f t="shared" si="34"/>
        <v>4.4205439999999999E-2</v>
      </c>
      <c r="G457" s="44" t="s">
        <v>249</v>
      </c>
      <c r="H457" s="40"/>
      <c r="I457" s="40"/>
      <c r="J457" s="65">
        <f t="shared" si="31"/>
        <v>1.3180428928129661E-2</v>
      </c>
      <c r="K457" s="66">
        <f t="shared" si="32"/>
        <v>3.1025011071870338E-2</v>
      </c>
      <c r="AB457" s="58"/>
      <c r="AH457" s="46"/>
    </row>
    <row r="458" spans="1:34" x14ac:dyDescent="0.35">
      <c r="A458" s="32">
        <v>1563</v>
      </c>
      <c r="B458" s="32" t="s">
        <v>528</v>
      </c>
      <c r="C458" s="90">
        <v>1563</v>
      </c>
      <c r="D458" s="82">
        <v>3.4647078455399889E-2</v>
      </c>
      <c r="E458" s="78">
        <f t="shared" si="33"/>
        <v>5.0830254116855385E-2</v>
      </c>
      <c r="F458" s="78">
        <f t="shared" si="34"/>
        <v>5.083025E-2</v>
      </c>
      <c r="G458" s="44" t="s">
        <v>249</v>
      </c>
      <c r="H458" s="40"/>
      <c r="I458" s="40"/>
      <c r="J458" s="65">
        <f t="shared" si="31"/>
        <v>3.4647078455399889E-2</v>
      </c>
      <c r="K458" s="66">
        <f t="shared" si="32"/>
        <v>1.6183171544600111E-2</v>
      </c>
      <c r="AB458" s="58"/>
      <c r="AH458" s="46"/>
    </row>
    <row r="459" spans="1:34" x14ac:dyDescent="0.35">
      <c r="A459" s="32">
        <v>1564</v>
      </c>
      <c r="B459" s="32" t="s">
        <v>529</v>
      </c>
      <c r="C459" s="90">
        <v>1564</v>
      </c>
      <c r="D459" s="82">
        <v>1.5787812458285189E-2</v>
      </c>
      <c r="E459" s="78">
        <f t="shared" si="33"/>
        <v>4.4205436785639443E-2</v>
      </c>
      <c r="F459" s="78">
        <f t="shared" si="34"/>
        <v>4.4205439999999999E-2</v>
      </c>
      <c r="G459" s="44" t="s">
        <v>249</v>
      </c>
      <c r="H459" s="40"/>
      <c r="I459" s="40"/>
      <c r="J459" s="65">
        <f t="shared" si="31"/>
        <v>1.5787812458285189E-2</v>
      </c>
      <c r="K459" s="66">
        <f t="shared" si="32"/>
        <v>2.8417627541714809E-2</v>
      </c>
      <c r="AB459" s="58"/>
      <c r="AH459" s="46"/>
    </row>
    <row r="460" spans="1:34" x14ac:dyDescent="0.35">
      <c r="A460" s="32">
        <v>1565</v>
      </c>
      <c r="B460" s="32" t="s">
        <v>530</v>
      </c>
      <c r="C460" s="90">
        <v>1565</v>
      </c>
      <c r="D460" s="82">
        <v>1.1921039719270008E-2</v>
      </c>
      <c r="E460" s="78">
        <f t="shared" si="33"/>
        <v>4.4205436785639443E-2</v>
      </c>
      <c r="F460" s="78">
        <f t="shared" si="34"/>
        <v>4.4205439999999999E-2</v>
      </c>
      <c r="G460" s="44" t="s">
        <v>249</v>
      </c>
      <c r="H460" s="40"/>
      <c r="I460" s="40"/>
      <c r="J460" s="65">
        <f t="shared" si="31"/>
        <v>1.1921039719270008E-2</v>
      </c>
      <c r="K460" s="66">
        <f t="shared" si="32"/>
        <v>3.2284400280729993E-2</v>
      </c>
      <c r="AB460" s="58"/>
      <c r="AH460" s="46"/>
    </row>
    <row r="461" spans="1:34" x14ac:dyDescent="0.35">
      <c r="A461" s="32">
        <v>1566</v>
      </c>
      <c r="B461" s="32" t="s">
        <v>531</v>
      </c>
      <c r="C461" s="90">
        <v>1566</v>
      </c>
      <c r="D461" s="82">
        <v>1.1325585362344298E-2</v>
      </c>
      <c r="E461" s="78">
        <f t="shared" si="33"/>
        <v>4.4205436785639443E-2</v>
      </c>
      <c r="F461" s="78">
        <f t="shared" si="34"/>
        <v>4.4205439999999999E-2</v>
      </c>
      <c r="G461" s="44" t="s">
        <v>249</v>
      </c>
      <c r="H461" s="40"/>
      <c r="I461" s="40"/>
      <c r="J461" s="65">
        <f t="shared" si="31"/>
        <v>1.1325585362344298E-2</v>
      </c>
      <c r="K461" s="66">
        <f t="shared" si="32"/>
        <v>3.2879854637655699E-2</v>
      </c>
      <c r="AB461" s="58"/>
      <c r="AH461" s="46"/>
    </row>
    <row r="462" spans="1:34" x14ac:dyDescent="0.35">
      <c r="A462" s="32">
        <v>1568</v>
      </c>
      <c r="B462" s="32" t="s">
        <v>532</v>
      </c>
      <c r="C462" s="90">
        <v>1568</v>
      </c>
      <c r="D462" s="82">
        <v>6.1564544093978242E-3</v>
      </c>
      <c r="E462" s="78">
        <f t="shared" si="33"/>
        <v>4.4205436785639443E-2</v>
      </c>
      <c r="F462" s="78">
        <f t="shared" si="34"/>
        <v>4.4205439999999999E-2</v>
      </c>
      <c r="G462" s="44" t="s">
        <v>249</v>
      </c>
      <c r="H462" s="40"/>
      <c r="I462" s="40"/>
      <c r="J462" s="65">
        <f t="shared" si="31"/>
        <v>6.1564544093978242E-3</v>
      </c>
      <c r="K462" s="66">
        <f t="shared" si="32"/>
        <v>3.8048985590602172E-2</v>
      </c>
      <c r="AB462" s="58"/>
      <c r="AH462" s="46"/>
    </row>
    <row r="463" spans="1:34" x14ac:dyDescent="0.35">
      <c r="A463" s="32">
        <v>1569</v>
      </c>
      <c r="B463" s="32" t="s">
        <v>533</v>
      </c>
      <c r="C463" s="90">
        <v>1569</v>
      </c>
      <c r="D463" s="82">
        <v>3.9594360749025448E-2</v>
      </c>
      <c r="E463" s="78">
        <f t="shared" si="33"/>
        <v>4.4205436785639443E-2</v>
      </c>
      <c r="F463" s="78">
        <f t="shared" si="34"/>
        <v>4.4205439999999999E-2</v>
      </c>
      <c r="G463" s="44"/>
      <c r="H463" s="40"/>
      <c r="I463" s="40"/>
      <c r="J463" s="65">
        <f t="shared" si="31"/>
        <v>3.9594360749025448E-2</v>
      </c>
      <c r="K463" s="66">
        <f t="shared" si="32"/>
        <v>4.6110792509745507E-3</v>
      </c>
      <c r="AB463" s="58"/>
      <c r="AH463" s="46"/>
    </row>
    <row r="464" spans="1:34" x14ac:dyDescent="0.35">
      <c r="A464" s="32">
        <v>1570</v>
      </c>
      <c r="B464" s="32" t="s">
        <v>534</v>
      </c>
      <c r="C464" s="90">
        <v>1570</v>
      </c>
      <c r="D464" s="82">
        <v>3.9594360749025448E-2</v>
      </c>
      <c r="E464" s="78">
        <f t="shared" si="33"/>
        <v>4.4205436785639443E-2</v>
      </c>
      <c r="F464" s="78">
        <f t="shared" si="34"/>
        <v>4.4205439999999999E-2</v>
      </c>
      <c r="G464" s="44"/>
      <c r="H464" s="40"/>
      <c r="I464" s="40"/>
      <c r="J464" s="65">
        <f t="shared" si="31"/>
        <v>3.9594360749025448E-2</v>
      </c>
      <c r="K464" s="66">
        <f t="shared" si="32"/>
        <v>4.6110792509745507E-3</v>
      </c>
      <c r="AB464" s="58"/>
      <c r="AH464" s="46"/>
    </row>
    <row r="465" spans="1:34" x14ac:dyDescent="0.35">
      <c r="A465" s="32">
        <v>1571</v>
      </c>
      <c r="B465" s="32" t="s">
        <v>535</v>
      </c>
      <c r="C465" s="90">
        <v>1571</v>
      </c>
      <c r="D465" s="82">
        <v>3.9594360749025448E-2</v>
      </c>
      <c r="E465" s="78">
        <f t="shared" si="33"/>
        <v>4.4205436785639443E-2</v>
      </c>
      <c r="F465" s="78">
        <f t="shared" si="34"/>
        <v>4.4205439999999999E-2</v>
      </c>
      <c r="G465" s="44"/>
      <c r="H465" s="40"/>
      <c r="I465" s="40"/>
      <c r="J465" s="65">
        <f t="shared" si="31"/>
        <v>3.9594360749025448E-2</v>
      </c>
      <c r="K465" s="66">
        <f t="shared" si="32"/>
        <v>4.6110792509745507E-3</v>
      </c>
      <c r="AB465" s="58"/>
      <c r="AH465" s="46"/>
    </row>
    <row r="466" spans="1:34" x14ac:dyDescent="0.35">
      <c r="A466" s="32">
        <v>491</v>
      </c>
      <c r="B466" s="32" t="s">
        <v>536</v>
      </c>
      <c r="C466" s="90">
        <v>491</v>
      </c>
      <c r="D466" s="82">
        <v>7.6610601525582888E-3</v>
      </c>
      <c r="E466" s="78">
        <f t="shared" si="33"/>
        <v>4.4205436785639443E-2</v>
      </c>
      <c r="F466" s="78">
        <f t="shared" si="34"/>
        <v>4.4205439999999999E-2</v>
      </c>
      <c r="G466" s="44" t="s">
        <v>249</v>
      </c>
      <c r="H466" s="40"/>
      <c r="I466" s="40"/>
      <c r="J466" s="65">
        <f t="shared" si="31"/>
        <v>7.6610601525582888E-3</v>
      </c>
      <c r="K466" s="66">
        <f t="shared" si="32"/>
        <v>3.6544379847441709E-2</v>
      </c>
      <c r="AB466" s="58"/>
      <c r="AH466" s="46"/>
    </row>
    <row r="467" spans="1:34" x14ac:dyDescent="0.35">
      <c r="A467" s="32">
        <v>1573</v>
      </c>
      <c r="B467" s="32" t="s">
        <v>537</v>
      </c>
      <c r="C467" s="90">
        <v>1573</v>
      </c>
      <c r="D467" s="82">
        <v>6.0692108595073405E-3</v>
      </c>
      <c r="E467" s="78">
        <f t="shared" si="33"/>
        <v>4.4205436785639443E-2</v>
      </c>
      <c r="F467" s="78">
        <f t="shared" si="34"/>
        <v>4.4205439999999999E-2</v>
      </c>
      <c r="G467" s="44" t="s">
        <v>249</v>
      </c>
      <c r="H467" s="40"/>
      <c r="I467" s="40"/>
      <c r="J467" s="65">
        <f t="shared" si="31"/>
        <v>6.0692108595073405E-3</v>
      </c>
      <c r="K467" s="66">
        <f t="shared" si="32"/>
        <v>3.813622914049266E-2</v>
      </c>
      <c r="N467"/>
      <c r="O467"/>
      <c r="AB467" s="58"/>
      <c r="AH467" s="46"/>
    </row>
    <row r="468" spans="1:34" x14ac:dyDescent="0.35">
      <c r="A468" s="32">
        <v>1574</v>
      </c>
      <c r="B468" s="32" t="s">
        <v>538</v>
      </c>
      <c r="C468" s="90">
        <v>1574</v>
      </c>
      <c r="D468" s="82">
        <v>2.4804563431179011E-2</v>
      </c>
      <c r="E468" s="78">
        <f t="shared" si="33"/>
        <v>5.0830254116855385E-2</v>
      </c>
      <c r="F468" s="78">
        <f t="shared" si="34"/>
        <v>5.083025E-2</v>
      </c>
      <c r="G468" s="44" t="s">
        <v>249</v>
      </c>
      <c r="H468" s="40"/>
      <c r="I468" s="40"/>
      <c r="J468" s="65">
        <f t="shared" si="31"/>
        <v>2.4804563431179011E-2</v>
      </c>
      <c r="K468" s="66">
        <f t="shared" si="32"/>
        <v>2.602568656882099E-2</v>
      </c>
      <c r="N468"/>
      <c r="O468"/>
      <c r="AB468" s="58"/>
      <c r="AH468" s="46"/>
    </row>
    <row r="469" spans="1:34" x14ac:dyDescent="0.35">
      <c r="A469" s="32">
        <v>1575</v>
      </c>
      <c r="B469" s="32" t="s">
        <v>539</v>
      </c>
      <c r="C469" s="90">
        <v>1575</v>
      </c>
      <c r="D469" s="82">
        <v>1.2296258935548083E-2</v>
      </c>
      <c r="E469" s="78">
        <f t="shared" si="33"/>
        <v>4.4205436785639443E-2</v>
      </c>
      <c r="F469" s="78">
        <f t="shared" si="34"/>
        <v>4.4205439999999999E-2</v>
      </c>
      <c r="G469" s="44" t="s">
        <v>249</v>
      </c>
      <c r="H469" s="40"/>
      <c r="I469" s="40"/>
      <c r="J469" s="65">
        <f t="shared" si="31"/>
        <v>1.2296258935548083E-2</v>
      </c>
      <c r="K469" s="66">
        <f t="shared" si="32"/>
        <v>3.1909181064451918E-2</v>
      </c>
      <c r="N469"/>
      <c r="O469"/>
      <c r="AB469" s="58"/>
      <c r="AH469" s="46"/>
    </row>
    <row r="470" spans="1:34" x14ac:dyDescent="0.35">
      <c r="A470" s="32">
        <v>1576</v>
      </c>
      <c r="B470" s="32" t="s">
        <v>540</v>
      </c>
      <c r="C470" s="90">
        <v>1576</v>
      </c>
      <c r="D470" s="82">
        <v>9.9324212301815408E-3</v>
      </c>
      <c r="E470" s="78">
        <f t="shared" si="33"/>
        <v>4.4205436785639443E-2</v>
      </c>
      <c r="F470" s="78">
        <f t="shared" si="34"/>
        <v>4.4205439999999999E-2</v>
      </c>
      <c r="G470" s="44" t="s">
        <v>249</v>
      </c>
      <c r="H470" s="40"/>
      <c r="I470" s="40"/>
      <c r="J470" s="65">
        <f t="shared" si="31"/>
        <v>9.9324212301815408E-3</v>
      </c>
      <c r="K470" s="66">
        <f t="shared" si="32"/>
        <v>3.4273018769818461E-2</v>
      </c>
      <c r="N470"/>
      <c r="O470"/>
      <c r="AB470" s="58"/>
      <c r="AH470" s="46"/>
    </row>
    <row r="471" spans="1:34" x14ac:dyDescent="0.35">
      <c r="A471" s="32">
        <v>42</v>
      </c>
      <c r="B471" s="32" t="s">
        <v>212</v>
      </c>
      <c r="C471" s="90">
        <v>42</v>
      </c>
      <c r="D471" s="81">
        <v>3.9594360749025448E-2</v>
      </c>
      <c r="E471" s="78">
        <f t="shared" si="33"/>
        <v>4.4205436785639443E-2</v>
      </c>
      <c r="F471" s="78">
        <f t="shared" si="34"/>
        <v>4.4205439999999999E-2</v>
      </c>
      <c r="G471" s="44"/>
      <c r="H471" s="40"/>
      <c r="I471" s="40"/>
      <c r="J471" s="65">
        <f t="shared" si="31"/>
        <v>3.9594360749025448E-2</v>
      </c>
      <c r="K471" s="66">
        <f t="shared" si="32"/>
        <v>4.6110792509745507E-3</v>
      </c>
      <c r="N471"/>
      <c r="O471"/>
      <c r="P471"/>
      <c r="AB471" s="58"/>
      <c r="AH471" s="46"/>
    </row>
    <row r="472" spans="1:34" x14ac:dyDescent="0.35">
      <c r="A472" s="32">
        <v>1578</v>
      </c>
      <c r="B472" s="32" t="s">
        <v>541</v>
      </c>
      <c r="C472" s="90">
        <v>1578</v>
      </c>
      <c r="D472" s="81">
        <v>3.7170998350761007E-2</v>
      </c>
      <c r="E472" s="78">
        <f t="shared" si="33"/>
        <v>5.0830254116855385E-2</v>
      </c>
      <c r="F472" s="78">
        <f t="shared" si="34"/>
        <v>5.083025E-2</v>
      </c>
      <c r="G472" s="44" t="s">
        <v>249</v>
      </c>
      <c r="H472" s="40"/>
      <c r="I472" s="40"/>
      <c r="J472" s="65">
        <f t="shared" si="31"/>
        <v>3.7170998350761007E-2</v>
      </c>
      <c r="K472" s="66">
        <f t="shared" si="32"/>
        <v>1.3659251649238993E-2</v>
      </c>
      <c r="N472"/>
      <c r="O472"/>
      <c r="P472"/>
      <c r="AB472" s="58"/>
      <c r="AH472" s="46"/>
    </row>
    <row r="473" spans="1:34" x14ac:dyDescent="0.35">
      <c r="A473" s="32">
        <v>1579</v>
      </c>
      <c r="B473" s="32" t="s">
        <v>542</v>
      </c>
      <c r="C473" s="90">
        <v>1579</v>
      </c>
      <c r="D473" s="81">
        <v>3.0090253204293531E-2</v>
      </c>
      <c r="E473" s="78">
        <f t="shared" si="33"/>
        <v>5.0830254116855385E-2</v>
      </c>
      <c r="F473" s="78">
        <f t="shared" si="34"/>
        <v>5.083025E-2</v>
      </c>
      <c r="G473" s="44" t="s">
        <v>249</v>
      </c>
      <c r="H473" s="40"/>
      <c r="I473" s="40"/>
      <c r="J473" s="65">
        <f t="shared" si="31"/>
        <v>3.0090253204293531E-2</v>
      </c>
      <c r="K473" s="66">
        <f t="shared" si="32"/>
        <v>2.073999679570647E-2</v>
      </c>
      <c r="N473"/>
      <c r="O473"/>
      <c r="P473"/>
      <c r="AB473" s="58"/>
      <c r="AH473" s="46"/>
    </row>
    <row r="474" spans="1:34" x14ac:dyDescent="0.35">
      <c r="A474" s="32">
        <v>1581</v>
      </c>
      <c r="B474" s="32" t="s">
        <v>543</v>
      </c>
      <c r="C474" s="90">
        <v>1581</v>
      </c>
      <c r="D474" s="81">
        <v>8.6970614203473684E-2</v>
      </c>
      <c r="E474" s="78">
        <f t="shared" si="33"/>
        <v>0.10131880096229512</v>
      </c>
      <c r="F474" s="78">
        <f t="shared" si="34"/>
        <v>0.1013188</v>
      </c>
      <c r="G474" s="44"/>
      <c r="H474" s="40"/>
      <c r="I474" s="40"/>
      <c r="J474" s="65">
        <f t="shared" si="31"/>
        <v>8.6970614203473684E-2</v>
      </c>
      <c r="K474" s="66">
        <f t="shared" si="32"/>
        <v>1.4348185796526317E-2</v>
      </c>
      <c r="P474"/>
      <c r="AB474" s="58"/>
      <c r="AH474" s="46"/>
    </row>
    <row r="475" spans="1:34" x14ac:dyDescent="0.35">
      <c r="A475" s="32">
        <v>428</v>
      </c>
      <c r="B475" s="32" t="s">
        <v>544</v>
      </c>
      <c r="C475" s="90">
        <v>428</v>
      </c>
      <c r="D475" s="81">
        <v>3.4647078455399889E-2</v>
      </c>
      <c r="E475" s="78">
        <f t="shared" si="33"/>
        <v>5.0830254116855385E-2</v>
      </c>
      <c r="F475" s="78">
        <f t="shared" si="34"/>
        <v>5.083025E-2</v>
      </c>
      <c r="G475" s="44" t="s">
        <v>249</v>
      </c>
      <c r="H475" s="40"/>
      <c r="I475" s="40"/>
      <c r="J475" s="65">
        <f t="shared" si="31"/>
        <v>3.4647078455399889E-2</v>
      </c>
      <c r="K475" s="66">
        <f t="shared" si="32"/>
        <v>1.6183171544600111E-2</v>
      </c>
      <c r="P475"/>
      <c r="AB475" s="58"/>
      <c r="AH475" s="46"/>
    </row>
    <row r="476" spans="1:34" x14ac:dyDescent="0.35">
      <c r="A476" s="32">
        <v>1586</v>
      </c>
      <c r="B476" s="32" t="s">
        <v>545</v>
      </c>
      <c r="C476" s="90">
        <v>1586</v>
      </c>
      <c r="D476" s="81">
        <v>1.2904420920716997E-2</v>
      </c>
      <c r="E476" s="78">
        <f t="shared" si="33"/>
        <v>4.4205436785639443E-2</v>
      </c>
      <c r="F476" s="78">
        <f t="shared" si="34"/>
        <v>4.4205439999999999E-2</v>
      </c>
      <c r="G476" s="44" t="s">
        <v>249</v>
      </c>
      <c r="H476" s="40"/>
      <c r="I476" s="40"/>
      <c r="J476" s="65">
        <f t="shared" si="31"/>
        <v>1.2904420920716997E-2</v>
      </c>
      <c r="K476" s="66">
        <f t="shared" si="32"/>
        <v>3.1301019079283003E-2</v>
      </c>
      <c r="P476"/>
      <c r="AB476" s="58"/>
      <c r="AH476" s="46"/>
    </row>
    <row r="477" spans="1:34" x14ac:dyDescent="0.35">
      <c r="A477" s="32">
        <v>1587</v>
      </c>
      <c r="B477" s="32" t="s">
        <v>546</v>
      </c>
      <c r="C477" s="90">
        <v>1587</v>
      </c>
      <c r="D477" s="81">
        <v>2.2966793433924052E-2</v>
      </c>
      <c r="E477" s="78">
        <f t="shared" si="33"/>
        <v>5.0830254116855385E-2</v>
      </c>
      <c r="F477" s="78">
        <f t="shared" si="34"/>
        <v>5.083025E-2</v>
      </c>
      <c r="G477" s="44" t="s">
        <v>249</v>
      </c>
      <c r="H477" s="40"/>
      <c r="I477" s="40"/>
      <c r="J477" s="65">
        <f t="shared" si="31"/>
        <v>2.2966793433924052E-2</v>
      </c>
      <c r="K477" s="66">
        <f t="shared" si="32"/>
        <v>2.7863456566075948E-2</v>
      </c>
      <c r="P477"/>
      <c r="AB477" s="58"/>
      <c r="AH477" s="46"/>
    </row>
    <row r="478" spans="1:34" x14ac:dyDescent="0.35">
      <c r="A478" s="32">
        <v>1588</v>
      </c>
      <c r="B478" s="32" t="s">
        <v>547</v>
      </c>
      <c r="C478" s="90">
        <v>1588</v>
      </c>
      <c r="D478" s="81">
        <v>6.1564544093978242E-3</v>
      </c>
      <c r="E478" s="78">
        <f t="shared" si="33"/>
        <v>4.4205436785639443E-2</v>
      </c>
      <c r="F478" s="78">
        <f t="shared" si="34"/>
        <v>4.4205439999999999E-2</v>
      </c>
      <c r="G478" s="44" t="s">
        <v>249</v>
      </c>
      <c r="H478" s="40"/>
      <c r="I478" s="40"/>
      <c r="J478" s="65">
        <f t="shared" si="31"/>
        <v>6.1564544093978242E-3</v>
      </c>
      <c r="K478" s="66">
        <f t="shared" si="32"/>
        <v>3.8048985590602172E-2</v>
      </c>
      <c r="AB478" s="58"/>
      <c r="AH478" s="46"/>
    </row>
    <row r="479" spans="1:34" x14ac:dyDescent="0.35">
      <c r="A479" s="32">
        <v>1589</v>
      </c>
      <c r="B479" s="32" t="s">
        <v>548</v>
      </c>
      <c r="C479" s="90">
        <v>1589</v>
      </c>
      <c r="D479" s="81">
        <v>1.3527557114221413E-2</v>
      </c>
      <c r="E479" s="78">
        <f t="shared" si="33"/>
        <v>4.4205436785639443E-2</v>
      </c>
      <c r="F479" s="78">
        <f t="shared" si="34"/>
        <v>4.4205439999999999E-2</v>
      </c>
      <c r="G479" s="44" t="s">
        <v>249</v>
      </c>
      <c r="H479" s="40"/>
      <c r="I479" s="40"/>
      <c r="J479" s="65">
        <f t="shared" si="31"/>
        <v>1.3527557114221413E-2</v>
      </c>
      <c r="K479" s="66">
        <f t="shared" si="32"/>
        <v>3.0677882885778586E-2</v>
      </c>
      <c r="AB479" s="58"/>
      <c r="AH479" s="46"/>
    </row>
    <row r="480" spans="1:34" x14ac:dyDescent="0.35">
      <c r="A480" s="32">
        <v>1590</v>
      </c>
      <c r="B480" s="32" t="s">
        <v>549</v>
      </c>
      <c r="C480" s="90">
        <v>1590</v>
      </c>
      <c r="D480" s="81">
        <v>7.0379234859786182E-3</v>
      </c>
      <c r="E480" s="78">
        <f t="shared" si="33"/>
        <v>4.4205436785639443E-2</v>
      </c>
      <c r="F480" s="78">
        <f t="shared" si="34"/>
        <v>4.4205439999999999E-2</v>
      </c>
      <c r="G480" s="44" t="s">
        <v>249</v>
      </c>
      <c r="H480" s="40"/>
      <c r="I480" s="40"/>
      <c r="J480" s="65">
        <f t="shared" si="31"/>
        <v>7.0379234859786182E-3</v>
      </c>
      <c r="K480" s="66">
        <f t="shared" si="32"/>
        <v>3.7167516514021379E-2</v>
      </c>
      <c r="AB480" s="58"/>
      <c r="AH480" s="46"/>
    </row>
    <row r="481" spans="1:34" x14ac:dyDescent="0.35">
      <c r="A481" s="32">
        <v>1591</v>
      </c>
      <c r="B481" s="32" t="s">
        <v>550</v>
      </c>
      <c r="C481" s="90">
        <v>1591</v>
      </c>
      <c r="D481" s="81">
        <v>2.0280835596252895E-2</v>
      </c>
      <c r="E481" s="78">
        <f t="shared" si="33"/>
        <v>4.4205436785639443E-2</v>
      </c>
      <c r="F481" s="78">
        <f t="shared" si="34"/>
        <v>4.4205439999999999E-2</v>
      </c>
      <c r="G481" s="44" t="s">
        <v>249</v>
      </c>
      <c r="H481" s="40"/>
      <c r="I481" s="40"/>
      <c r="J481" s="65">
        <f t="shared" si="31"/>
        <v>2.0280835596252895E-2</v>
      </c>
      <c r="K481" s="66">
        <f t="shared" si="32"/>
        <v>2.3924604403747104E-2</v>
      </c>
      <c r="AB481" s="58"/>
      <c r="AH481" s="46"/>
    </row>
    <row r="482" spans="1:34" x14ac:dyDescent="0.35">
      <c r="A482" s="32">
        <v>1592</v>
      </c>
      <c r="B482" s="32" t="s">
        <v>551</v>
      </c>
      <c r="C482" s="90">
        <v>1592</v>
      </c>
      <c r="D482" s="81">
        <v>5.2641465694496532E-3</v>
      </c>
      <c r="E482" s="78">
        <f t="shared" si="33"/>
        <v>4.4205436785639443E-2</v>
      </c>
      <c r="F482" s="78">
        <f t="shared" si="34"/>
        <v>4.4205439999999999E-2</v>
      </c>
      <c r="G482" s="44" t="s">
        <v>249</v>
      </c>
      <c r="H482" s="40"/>
      <c r="I482" s="40"/>
      <c r="J482" s="65">
        <f t="shared" si="31"/>
        <v>5.2641465694496532E-3</v>
      </c>
      <c r="K482" s="66">
        <f t="shared" si="32"/>
        <v>3.8941293430550347E-2</v>
      </c>
      <c r="AB482" s="58"/>
      <c r="AH482" s="46"/>
    </row>
    <row r="483" spans="1:34" x14ac:dyDescent="0.35">
      <c r="A483" s="32">
        <v>1593</v>
      </c>
      <c r="B483" s="32" t="s">
        <v>552</v>
      </c>
      <c r="C483" s="90">
        <v>1593</v>
      </c>
      <c r="D483" s="81">
        <v>9.8314651380797917E-3</v>
      </c>
      <c r="E483" s="78">
        <f t="shared" si="33"/>
        <v>4.4205436785639443E-2</v>
      </c>
      <c r="F483" s="78">
        <f t="shared" si="34"/>
        <v>4.4205439999999999E-2</v>
      </c>
      <c r="G483" s="44" t="s">
        <v>249</v>
      </c>
      <c r="H483" s="40"/>
      <c r="I483" s="40"/>
      <c r="J483" s="65">
        <f t="shared" si="31"/>
        <v>9.8314651380797917E-3</v>
      </c>
      <c r="K483" s="66">
        <f t="shared" si="32"/>
        <v>3.4373974861920203E-2</v>
      </c>
      <c r="AB483" s="58"/>
      <c r="AH483" s="46"/>
    </row>
    <row r="484" spans="1:34" x14ac:dyDescent="0.35">
      <c r="A484" s="32">
        <v>1638</v>
      </c>
      <c r="B484" s="32" t="s">
        <v>553</v>
      </c>
      <c r="C484" s="90">
        <v>1638</v>
      </c>
      <c r="D484" s="81">
        <v>3.176761533184877E-2</v>
      </c>
      <c r="E484" s="78">
        <f t="shared" si="33"/>
        <v>5.0830254116855385E-2</v>
      </c>
      <c r="F484" s="78">
        <f t="shared" si="34"/>
        <v>5.083025E-2</v>
      </c>
      <c r="G484" s="44" t="s">
        <v>249</v>
      </c>
      <c r="H484" s="40"/>
      <c r="I484" s="40"/>
      <c r="J484" s="65">
        <f>+D484</f>
        <v>3.176761533184877E-2</v>
      </c>
      <c r="K484" s="66">
        <f>F484-J484</f>
        <v>1.9062634668151231E-2</v>
      </c>
      <c r="AB484" s="58"/>
      <c r="AH484" s="46"/>
    </row>
    <row r="485" spans="1:34" x14ac:dyDescent="0.35">
      <c r="A485" s="32">
        <v>1639</v>
      </c>
      <c r="B485" s="32" t="s">
        <v>554</v>
      </c>
      <c r="C485" s="90">
        <v>1639</v>
      </c>
      <c r="D485" s="81">
        <v>1.9284600119570623E-2</v>
      </c>
      <c r="E485" s="78">
        <f t="shared" si="33"/>
        <v>4.4205436785639443E-2</v>
      </c>
      <c r="F485" s="78">
        <f t="shared" si="34"/>
        <v>4.4205439999999999E-2</v>
      </c>
      <c r="G485" s="44" t="s">
        <v>249</v>
      </c>
      <c r="H485" s="40"/>
      <c r="I485" s="40"/>
      <c r="J485" s="65">
        <f t="shared" ref="J485:J486" si="35">+D485</f>
        <v>1.9284600119570623E-2</v>
      </c>
      <c r="K485" s="66">
        <f t="shared" ref="K485:K486" si="36">F485-J485</f>
        <v>2.4920839880429375E-2</v>
      </c>
      <c r="AB485" s="58"/>
      <c r="AH485" s="46"/>
    </row>
    <row r="486" spans="1:34" x14ac:dyDescent="0.35">
      <c r="A486" s="32">
        <v>1640</v>
      </c>
      <c r="B486" s="32" t="s">
        <v>555</v>
      </c>
      <c r="C486" s="90">
        <v>1640</v>
      </c>
      <c r="D486" s="81">
        <v>1.9284600119570623E-2</v>
      </c>
      <c r="E486" s="78">
        <f t="shared" si="33"/>
        <v>4.4205436785639443E-2</v>
      </c>
      <c r="F486" s="78">
        <f t="shared" si="34"/>
        <v>4.4205439999999999E-2</v>
      </c>
      <c r="G486" s="44" t="s">
        <v>249</v>
      </c>
      <c r="H486" s="40"/>
      <c r="I486" s="40"/>
      <c r="J486" s="65">
        <f t="shared" si="35"/>
        <v>1.9284600119570623E-2</v>
      </c>
      <c r="K486" s="66">
        <f t="shared" si="36"/>
        <v>2.4920839880429375E-2</v>
      </c>
      <c r="AB486" s="58"/>
      <c r="AH486" s="46"/>
    </row>
    <row r="487" spans="1:34" x14ac:dyDescent="0.35">
      <c r="A487" s="32">
        <v>1651</v>
      </c>
      <c r="B487" s="32" t="s">
        <v>557</v>
      </c>
      <c r="C487" s="90">
        <v>1651</v>
      </c>
      <c r="D487" s="81">
        <v>6.7344431951334178E-3</v>
      </c>
      <c r="E487" s="78">
        <f t="shared" si="33"/>
        <v>4.4205436785639443E-2</v>
      </c>
      <c r="F487" s="78">
        <f t="shared" si="34"/>
        <v>4.4205439999999999E-2</v>
      </c>
      <c r="G487" s="44" t="s">
        <v>249</v>
      </c>
      <c r="H487" s="40"/>
      <c r="I487" s="40"/>
      <c r="J487" s="65">
        <f t="shared" ref="J487" si="37">+D487</f>
        <v>6.7344431951334178E-3</v>
      </c>
      <c r="K487" s="66">
        <f t="shared" ref="K487" si="38">F487-J487</f>
        <v>3.7470996804866583E-2</v>
      </c>
      <c r="AB487" s="58"/>
      <c r="AH487" s="46"/>
    </row>
    <row r="488" spans="1:34" x14ac:dyDescent="0.35">
      <c r="A488" s="32">
        <v>1656</v>
      </c>
      <c r="B488" s="32" t="s">
        <v>558</v>
      </c>
      <c r="C488" s="90">
        <v>1656</v>
      </c>
      <c r="D488" s="81">
        <v>3.9594360749025448E-2</v>
      </c>
      <c r="E488" s="78">
        <f t="shared" si="33"/>
        <v>4.4205436785639443E-2</v>
      </c>
      <c r="F488" s="78">
        <f t="shared" si="34"/>
        <v>4.4205439999999999E-2</v>
      </c>
      <c r="G488" s="44"/>
      <c r="J488" s="65">
        <f t="shared" ref="J488" si="39">+D488</f>
        <v>3.9594360749025448E-2</v>
      </c>
      <c r="K488" s="66">
        <f t="shared" ref="K488" si="40">F488-J488</f>
        <v>4.6110792509745507E-3</v>
      </c>
    </row>
    <row r="489" spans="1:34" x14ac:dyDescent="0.35">
      <c r="A489" s="32">
        <v>1657</v>
      </c>
      <c r="B489" s="32" t="s">
        <v>559</v>
      </c>
      <c r="C489" s="90">
        <v>1657</v>
      </c>
      <c r="D489" s="81">
        <v>3.9594360749025448E-2</v>
      </c>
      <c r="E489" s="78">
        <f t="shared" si="33"/>
        <v>4.4205436785639443E-2</v>
      </c>
      <c r="F489" s="78">
        <f t="shared" si="34"/>
        <v>4.4205439999999999E-2</v>
      </c>
      <c r="G489" s="44"/>
      <c r="J489" s="65">
        <f t="shared" ref="J489:J492" si="41">+D489</f>
        <v>3.9594360749025448E-2</v>
      </c>
      <c r="K489" s="66">
        <f t="shared" ref="K489:K492" si="42">F489-J489</f>
        <v>4.6110792509745507E-3</v>
      </c>
    </row>
    <row r="490" spans="1:34" x14ac:dyDescent="0.35">
      <c r="A490" s="32">
        <v>1660</v>
      </c>
      <c r="B490" s="32" t="s">
        <v>560</v>
      </c>
      <c r="C490" s="90">
        <v>1660</v>
      </c>
      <c r="D490" s="81">
        <v>1.2425166487092446E-2</v>
      </c>
      <c r="E490" s="78">
        <f t="shared" si="33"/>
        <v>4.4205436785639443E-2</v>
      </c>
      <c r="F490" s="78">
        <f t="shared" si="34"/>
        <v>4.4205439999999999E-2</v>
      </c>
      <c r="G490" s="44" t="s">
        <v>249</v>
      </c>
      <c r="J490" s="65">
        <f t="shared" si="41"/>
        <v>1.2425166487092446E-2</v>
      </c>
      <c r="K490" s="66">
        <f t="shared" si="42"/>
        <v>3.1780273512907554E-2</v>
      </c>
    </row>
    <row r="491" spans="1:34" x14ac:dyDescent="0.35">
      <c r="A491" s="32">
        <v>1666</v>
      </c>
      <c r="B491" s="32" t="s">
        <v>562</v>
      </c>
      <c r="C491" s="90">
        <v>1666</v>
      </c>
      <c r="D491" s="81">
        <v>3.9594360749025448E-2</v>
      </c>
      <c r="E491" s="78">
        <f t="shared" si="33"/>
        <v>4.4205436785639443E-2</v>
      </c>
      <c r="F491" s="78">
        <f t="shared" si="34"/>
        <v>4.4205439999999999E-2</v>
      </c>
      <c r="G491" s="44"/>
      <c r="J491" s="65">
        <f t="shared" si="41"/>
        <v>3.9594360749025448E-2</v>
      </c>
      <c r="K491" s="66">
        <f t="shared" si="42"/>
        <v>4.6110792509745507E-3</v>
      </c>
    </row>
    <row r="492" spans="1:34" x14ac:dyDescent="0.35">
      <c r="A492" s="32">
        <v>1667</v>
      </c>
      <c r="B492" s="32" t="s">
        <v>563</v>
      </c>
      <c r="C492" s="90">
        <v>1667</v>
      </c>
      <c r="D492" s="81">
        <v>1.2991834307345927E-2</v>
      </c>
      <c r="E492" s="78">
        <f t="shared" si="33"/>
        <v>4.4205436785639443E-2</v>
      </c>
      <c r="F492" s="78">
        <f t="shared" si="34"/>
        <v>4.4205439999999999E-2</v>
      </c>
      <c r="G492" s="44" t="s">
        <v>249</v>
      </c>
      <c r="J492" s="65">
        <f t="shared" si="41"/>
        <v>1.2991834307345927E-2</v>
      </c>
      <c r="K492" s="66">
        <f t="shared" si="42"/>
        <v>3.1213605692654071E-2</v>
      </c>
    </row>
    <row r="493" spans="1:34" x14ac:dyDescent="0.35">
      <c r="A493" s="32">
        <v>1673</v>
      </c>
      <c r="B493" s="32" t="s">
        <v>564</v>
      </c>
      <c r="C493" s="90">
        <v>1673</v>
      </c>
      <c r="D493" s="81">
        <v>3.9594360749025448E-2</v>
      </c>
      <c r="E493" s="78">
        <f t="shared" si="33"/>
        <v>4.4205436785639443E-2</v>
      </c>
      <c r="F493" s="78">
        <f t="shared" si="34"/>
        <v>4.4205439999999999E-2</v>
      </c>
      <c r="G493" s="44"/>
      <c r="J493" s="65">
        <f t="shared" ref="J493:J498" si="43">+D493</f>
        <v>3.9594360749025448E-2</v>
      </c>
      <c r="K493" s="66">
        <f t="shared" ref="K493:K498" si="44">F493-J493</f>
        <v>4.6110792509745507E-3</v>
      </c>
    </row>
    <row r="494" spans="1:34" x14ac:dyDescent="0.35">
      <c r="A494" s="32">
        <v>1675</v>
      </c>
      <c r="B494" s="32" t="s">
        <v>565</v>
      </c>
      <c r="C494" s="90">
        <v>1675</v>
      </c>
      <c r="D494" s="81">
        <v>3.9594360749025448E-2</v>
      </c>
      <c r="E494" s="78">
        <f t="shared" si="33"/>
        <v>4.4205436785639443E-2</v>
      </c>
      <c r="F494" s="78">
        <f t="shared" si="34"/>
        <v>4.4205439999999999E-2</v>
      </c>
      <c r="G494" s="98"/>
      <c r="J494" s="65">
        <f t="shared" si="43"/>
        <v>3.9594360749025448E-2</v>
      </c>
      <c r="K494" s="66">
        <f t="shared" si="44"/>
        <v>4.6110792509745507E-3</v>
      </c>
    </row>
    <row r="495" spans="1:34" x14ac:dyDescent="0.35">
      <c r="A495" s="32">
        <v>1677</v>
      </c>
      <c r="B495" s="32" t="s">
        <v>566</v>
      </c>
      <c r="C495" s="90">
        <v>1677</v>
      </c>
      <c r="D495" s="81">
        <v>3.9594360749025448E-2</v>
      </c>
      <c r="E495" s="78">
        <f t="shared" si="33"/>
        <v>4.4205436785639443E-2</v>
      </c>
      <c r="F495" s="78">
        <f t="shared" si="34"/>
        <v>4.4205439999999999E-2</v>
      </c>
      <c r="G495" s="98"/>
      <c r="J495" s="65">
        <f t="shared" si="43"/>
        <v>3.9594360749025448E-2</v>
      </c>
      <c r="K495" s="66">
        <f t="shared" si="44"/>
        <v>4.6110792509745507E-3</v>
      </c>
    </row>
    <row r="496" spans="1:34" x14ac:dyDescent="0.35">
      <c r="A496" s="32">
        <v>1678</v>
      </c>
      <c r="B496" s="32" t="s">
        <v>569</v>
      </c>
      <c r="C496" s="90">
        <v>1678</v>
      </c>
      <c r="D496" s="81">
        <v>3.9594360749025448E-2</v>
      </c>
      <c r="E496" s="78">
        <f t="shared" si="33"/>
        <v>4.4205436785639443E-2</v>
      </c>
      <c r="F496" s="78">
        <f t="shared" si="34"/>
        <v>4.4205439999999999E-2</v>
      </c>
      <c r="G496" s="98"/>
      <c r="J496" s="65">
        <f t="shared" si="43"/>
        <v>3.9594360749025448E-2</v>
      </c>
      <c r="K496" s="66">
        <f t="shared" si="44"/>
        <v>4.6110792509745507E-3</v>
      </c>
    </row>
    <row r="497" spans="1:11" x14ac:dyDescent="0.35">
      <c r="A497" s="32">
        <v>1688</v>
      </c>
      <c r="B497" s="32" t="s">
        <v>571</v>
      </c>
      <c r="C497" s="90">
        <v>1688</v>
      </c>
      <c r="D497" s="81">
        <v>3.3672427029912327E-2</v>
      </c>
      <c r="E497" s="78">
        <f t="shared" si="33"/>
        <v>5.0830254116855385E-2</v>
      </c>
      <c r="F497" s="78">
        <f t="shared" si="34"/>
        <v>5.083025E-2</v>
      </c>
      <c r="G497" s="44" t="s">
        <v>249</v>
      </c>
      <c r="J497" s="65">
        <f t="shared" si="43"/>
        <v>3.3672427029912327E-2</v>
      </c>
      <c r="K497" s="66">
        <f t="shared" si="44"/>
        <v>1.7157822970087673E-2</v>
      </c>
    </row>
    <row r="498" spans="1:11" x14ac:dyDescent="0.35">
      <c r="A498" s="32">
        <v>1689</v>
      </c>
      <c r="B498" s="32" t="s">
        <v>573</v>
      </c>
      <c r="C498" s="32">
        <v>1689</v>
      </c>
      <c r="D498" s="81">
        <v>1.9585068162818343E-2</v>
      </c>
      <c r="E498" s="78">
        <f t="shared" si="33"/>
        <v>4.4205436785639443E-2</v>
      </c>
      <c r="F498" s="78">
        <f t="shared" si="34"/>
        <v>4.4205439999999999E-2</v>
      </c>
      <c r="G498" s="44" t="s">
        <v>249</v>
      </c>
      <c r="J498" s="65">
        <f t="shared" si="43"/>
        <v>1.9585068162818343E-2</v>
      </c>
      <c r="K498" s="66">
        <f t="shared" si="44"/>
        <v>2.4620371837181656E-2</v>
      </c>
    </row>
  </sheetData>
  <sheetProtection algorithmName="SHA-512" hashValue="YqFyR43YaY7Xvm+FV7m5VvEhHlUE4tS3tVnfky3ZFUfgTdZEqg/kKMyidtkXyD4EeRS8WO1/NkkKjLGmGhcWXg==" saltValue="qX+yErwdKF+KQpK4jKRIWQ==" spinCount="100000" sheet="1" objects="1" scenarios="1"/>
  <autoFilter ref="J1:K496" xr:uid="{00000000-0001-0000-0100-000000000000}"/>
  <mergeCells count="2">
    <mergeCell ref="O68:X68"/>
    <mergeCell ref="M7:M17"/>
  </mergeCells>
  <conditionalFormatting sqref="A2:A418 A420:A498">
    <cfRule type="duplicateValues" dxfId="1" priority="10"/>
  </conditionalFormatting>
  <conditionalFormatting sqref="C498">
    <cfRule type="duplicateValues" dxfId="0" priority="1"/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B0D66EDB11B1142B1DF623BA69109BA" ma:contentTypeVersion="15" ma:contentTypeDescription="Crear nuevo documento." ma:contentTypeScope="" ma:versionID="8b39c143032e1971a83205a6c8ee836d">
  <xsd:schema xmlns:xsd="http://www.w3.org/2001/XMLSchema" xmlns:xs="http://www.w3.org/2001/XMLSchema" xmlns:p="http://schemas.microsoft.com/office/2006/metadata/properties" xmlns:ns2="c5714b04-a39d-46f6-a997-5a77b7ebc085" xmlns:ns3="7fd450a8-7877-4ceb-ac06-7874f920d25f" targetNamespace="http://schemas.microsoft.com/office/2006/metadata/properties" ma:root="true" ma:fieldsID="4c87c4f3c7ef5ad5c28cdbbb07a7723c" ns2:_="" ns3:_="">
    <xsd:import namespace="c5714b04-a39d-46f6-a997-5a77b7ebc085"/>
    <xsd:import namespace="7fd450a8-7877-4ceb-ac06-7874f920d25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714b04-a39d-46f6-a997-5a77b7ebc08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dexed="true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8" nillable="true" ma:displayName="Taxonomy Catch All Column" ma:hidden="true" ma:list="{5324fc1e-1a52-4573-b8c9-ce7d779c2fff}" ma:internalName="TaxCatchAll" ma:showField="CatchAllData" ma:web="c5714b04-a39d-46f6-a997-5a77b7ebc0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d450a8-7877-4ceb-ac06-7874f920d2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a4a163b5-feee-4499-b846-8d6292ade2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5714b04-a39d-46f6-a997-5a77b7ebc085">PH6YDT5SVYPS-713564309-78001</_dlc_DocId>
    <_dlc_DocIdUrl xmlns="c5714b04-a39d-46f6-a997-5a77b7ebc085">
      <Url>https://bna2.sharepoint.com/sites/Operaciones_BMC/_layouts/15/DocIdRedir.aspx?ID=PH6YDT5SVYPS-713564309-78001</Url>
      <Description>PH6YDT5SVYPS-713564309-78001</Description>
    </_dlc_DocIdUrl>
    <TaxCatchAll xmlns="c5714b04-a39d-46f6-a997-5a77b7ebc085" xsi:nil="true"/>
    <lcf76f155ced4ddcb4097134ff3c332f xmlns="7fd450a8-7877-4ceb-ac06-7874f920d25f">
      <Terms xmlns="http://schemas.microsoft.com/office/infopath/2007/PartnerControls"/>
    </lcf76f155ced4ddcb4097134ff3c332f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3CA5B5-0DAE-4691-9620-17BA7D2EA8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714b04-a39d-46f6-a997-5a77b7ebc085"/>
    <ds:schemaRef ds:uri="7fd450a8-7877-4ceb-ac06-7874f920d2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703A1C-9D3F-4F77-9A3A-66F91480A01A}">
  <ds:schemaRefs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7fd450a8-7877-4ceb-ac06-7874f920d25f"/>
    <ds:schemaRef ds:uri="c5714b04-a39d-46f6-a997-5a77b7ebc08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388E06A-29C6-48F8-8FEF-1F1F40012C7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A2186B7-E078-43D3-A0E3-6D1D3D42A4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Cálculo de márgenes iniciales</vt:lpstr>
      <vt:lpstr>Tabla márgenes</vt:lpstr>
      <vt:lpstr>'Tabla márgenes'!Criterios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jclavijo</dc:creator>
  <cp:lastModifiedBy>Camilo Enrique Romero Avila</cp:lastModifiedBy>
  <dcterms:created xsi:type="dcterms:W3CDTF">2009-01-14T21:47:45Z</dcterms:created>
  <dcterms:modified xsi:type="dcterms:W3CDTF">2026-08-03T14:35:16Z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0x010100BB0D66EDB11B1142B1DF623BA69109BA</vt:lpwstr>
  </property>
  <property fmtid="{D5CDD505-2E9C-101B-9397-08002B2CF9AE}" pid="3" name="MediaServiceImageTags">
    <vt:lpwstr/>
  </property>
  <property fmtid="{D5CDD505-2E9C-101B-9397-08002B2CF9AE}" pid="4" name="_dlc_DocIdItemGuid">
    <vt:lpwstr>97770992-4f51-41e4-8cd2-ccd286fdc603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</Properties>
</file>